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s3wilson\OneDrive - Historic England\Desktop\2022 Heritage Indicators\New Sheets\Planning statistics\"/>
    </mc:Choice>
  </mc:AlternateContent>
  <xr:revisionPtr revIDLastSave="643" documentId="8_{0C956469-6348-4FC3-952E-3935448D333E}" xr6:coauthVersionLast="44" xr6:coauthVersionMax="44" xr10:uidLastSave="{B4094BF8-6AD5-46D4-AFC4-0B7EB3FF8D1F}"/>
  <bookViews>
    <workbookView xWindow="-120" yWindow="-120" windowWidth="29040" windowHeight="15840" firstSheet="7" activeTab="8" xr2:uid="{2B84CB35-F350-4B17-955D-BC7C929884D4}"/>
  </bookViews>
  <sheets>
    <sheet name="Contents" sheetId="2" r:id="rId1"/>
    <sheet name="Tables" sheetId="3" r:id="rId2"/>
    <sheet name="Planning applications" sheetId="5" r:id="rId3"/>
    <sheet name="Planning applications LA" sheetId="4" r:id="rId4"/>
    <sheet name="Listed building consents" sheetId="7" r:id="rId5"/>
    <sheet name="Listed building consent LA" sheetId="6" r:id="rId6"/>
    <sheet name="Parks and gardens applications" sheetId="9" r:id="rId7"/>
    <sheet name="Parks and gardens applic LA" sheetId="8" r:id="rId8"/>
    <sheet name="Scheduled Monument Consents" sheetId="13" r:id="rId9"/>
    <sheet name="Scheduled Monument Consents LA" sheetId="12" r:id="rId10"/>
    <sheet name="Conservation area consent" sheetId="11" r:id="rId11"/>
    <sheet name="Conservation area consent LA" sheetId="10" r:id="rId12"/>
  </sheets>
  <externalReferences>
    <externalReference r:id="rId13"/>
  </externalReferences>
  <definedNames>
    <definedName name="_xlnm._FilterDatabase" localSheetId="4" hidden="1">'Listed building consents'!$A$21:$AK$32</definedName>
    <definedName name="_xlnm._FilterDatabase" localSheetId="7" hidden="1">'Parks and gardens applic LA'!$B$6:$AV$387</definedName>
    <definedName name="Cover_Range" localSheetId="1">Tables!$C$2:$G$7</definedName>
    <definedName name="Cover_Range">Contents!$C$2:$M$8</definedName>
    <definedName name="Credit_Statement" localSheetId="1">Tables!#REF!</definedName>
    <definedName name="Credit_Statement">Contents!$C$33</definedName>
    <definedName name="Document_Description" localSheetId="1">Tables!$C$6</definedName>
    <definedName name="Document_Description">Contents!$C$6</definedName>
    <definedName name="Document_Title" localSheetId="1">Tables!$C$4</definedName>
    <definedName name="Document_Title">Contents!$C$4</definedName>
    <definedName name="Series_Name" localSheetId="1">Tables!$C$3</definedName>
    <definedName name="Series_Name">Contents!$C$3</definedName>
    <definedName name="tbl_Number_of_Listed_Building_Consent_decisions___Demolitions">'Listed building consents'!$A$20:$AK$32</definedName>
    <definedName name="tbl_Planning_Applications_Affecting_Registered_Parks_and_Gardens" localSheetId="7">'Parks and gardens applic LA'!$A$5:$AW$387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8" i="13" l="1"/>
  <c r="Z9" i="13"/>
  <c r="Z10" i="13"/>
  <c r="Z11" i="13"/>
  <c r="Z12" i="13"/>
  <c r="Z13" i="13"/>
  <c r="Z14" i="13"/>
  <c r="Z15" i="13"/>
  <c r="Z16" i="13"/>
  <c r="Z7" i="13"/>
  <c r="Y7" i="13"/>
  <c r="Y8" i="13"/>
  <c r="Y9" i="13"/>
  <c r="Y10" i="13"/>
  <c r="Y11" i="13"/>
  <c r="Y12" i="13"/>
  <c r="X7" i="13"/>
  <c r="X8" i="13"/>
  <c r="X9" i="13"/>
  <c r="X10" i="13"/>
  <c r="X11" i="13"/>
  <c r="X12" i="13"/>
  <c r="X13" i="13"/>
  <c r="Y13" i="13" s="1"/>
  <c r="X14" i="13"/>
  <c r="Y14" i="13" s="1"/>
  <c r="X15" i="13"/>
  <c r="Y15" i="13" s="1"/>
  <c r="X16" i="13"/>
  <c r="Y16" i="13" s="1"/>
  <c r="W7" i="13"/>
  <c r="W8" i="13"/>
  <c r="W9" i="13"/>
  <c r="W10" i="13"/>
  <c r="W11" i="13"/>
  <c r="W12" i="13"/>
  <c r="W13" i="13"/>
  <c r="W14" i="13"/>
  <c r="W15" i="13"/>
  <c r="W16" i="13"/>
  <c r="X7" i="9" l="1"/>
  <c r="X8" i="9"/>
  <c r="X9" i="9"/>
  <c r="X10" i="9"/>
  <c r="X11" i="9"/>
  <c r="X12" i="9"/>
  <c r="X13" i="9"/>
  <c r="X14" i="9"/>
  <c r="X15" i="9"/>
  <c r="X16" i="9"/>
  <c r="W16" i="9"/>
  <c r="W8" i="9"/>
  <c r="W9" i="9"/>
  <c r="W10" i="9"/>
  <c r="W11" i="9"/>
  <c r="W12" i="9"/>
  <c r="W13" i="9"/>
  <c r="W14" i="9"/>
  <c r="W15" i="9"/>
  <c r="W7" i="9"/>
  <c r="V7" i="9"/>
  <c r="V8" i="9"/>
  <c r="V9" i="9"/>
  <c r="V10" i="9"/>
  <c r="V11" i="9"/>
  <c r="V12" i="9"/>
  <c r="V13" i="9"/>
  <c r="V14" i="9"/>
  <c r="V15" i="9"/>
  <c r="V16" i="9"/>
  <c r="U16" i="9"/>
  <c r="AK23" i="7" l="1"/>
  <c r="AK24" i="7"/>
  <c r="AK25" i="7"/>
  <c r="AK26" i="7"/>
  <c r="AK27" i="7"/>
  <c r="AK28" i="7"/>
  <c r="AK29" i="7"/>
  <c r="AK30" i="7"/>
  <c r="AK31" i="7"/>
  <c r="AK22" i="7"/>
  <c r="AJ23" i="7"/>
  <c r="AJ24" i="7"/>
  <c r="AJ25" i="7"/>
  <c r="AJ26" i="7"/>
  <c r="AJ27" i="7"/>
  <c r="AJ28" i="7"/>
  <c r="AJ29" i="7"/>
  <c r="AJ30" i="7"/>
  <c r="AJ31" i="7"/>
  <c r="AJ22" i="7"/>
  <c r="AJ7" i="7"/>
  <c r="AJ8" i="7"/>
  <c r="AJ9" i="7"/>
  <c r="AJ10" i="7"/>
  <c r="AJ11" i="7"/>
  <c r="AJ12" i="7"/>
  <c r="AJ13" i="7"/>
  <c r="AJ14" i="7"/>
  <c r="AJ15" i="7"/>
  <c r="AJ16" i="7"/>
  <c r="AJ17" i="7"/>
  <c r="AH32" i="7"/>
  <c r="AK32" i="7" s="1"/>
  <c r="R371" i="6"/>
  <c r="S371" i="6" s="1"/>
  <c r="Q6" i="6"/>
  <c r="R6" i="6" s="1"/>
  <c r="S6" i="6" s="1"/>
  <c r="Q7" i="6"/>
  <c r="R7" i="6" s="1"/>
  <c r="S7" i="6" s="1"/>
  <c r="Q8" i="6"/>
  <c r="R8" i="6" s="1"/>
  <c r="S8" i="6" s="1"/>
  <c r="Q10" i="6"/>
  <c r="R10" i="6" s="1"/>
  <c r="S10" i="6" s="1"/>
  <c r="Q11" i="6"/>
  <c r="R11" i="6" s="1"/>
  <c r="S11" i="6" s="1"/>
  <c r="Q12" i="6"/>
  <c r="R12" i="6" s="1"/>
  <c r="S12" i="6" s="1"/>
  <c r="Q13" i="6"/>
  <c r="R13" i="6" s="1"/>
  <c r="S13" i="6" s="1"/>
  <c r="Q14" i="6"/>
  <c r="R14" i="6" s="1"/>
  <c r="S14" i="6" s="1"/>
  <c r="Q16" i="6"/>
  <c r="R16" i="6" s="1"/>
  <c r="S16" i="6" s="1"/>
  <c r="Q17" i="6"/>
  <c r="R17" i="6" s="1"/>
  <c r="S17" i="6" s="1"/>
  <c r="Q18" i="6"/>
  <c r="R18" i="6" s="1"/>
  <c r="S18" i="6" s="1"/>
  <c r="Q19" i="6"/>
  <c r="R19" i="6" s="1"/>
  <c r="S19" i="6" s="1"/>
  <c r="Q20" i="6"/>
  <c r="R20" i="6" s="1"/>
  <c r="S20" i="6" s="1"/>
  <c r="Q21" i="6"/>
  <c r="R21" i="6" s="1"/>
  <c r="S21" i="6" s="1"/>
  <c r="Q23" i="6"/>
  <c r="R23" i="6" s="1"/>
  <c r="S23" i="6" s="1"/>
  <c r="Q24" i="6"/>
  <c r="R24" i="6" s="1"/>
  <c r="S24" i="6" s="1"/>
  <c r="Q25" i="6"/>
  <c r="R25" i="6" s="1"/>
  <c r="S25" i="6" s="1"/>
  <c r="Q26" i="6"/>
  <c r="R26" i="6" s="1"/>
  <c r="S26" i="6" s="1"/>
  <c r="Q28" i="6"/>
  <c r="R28" i="6" s="1"/>
  <c r="S28" i="6" s="1"/>
  <c r="Q29" i="6"/>
  <c r="R29" i="6" s="1"/>
  <c r="S29" i="6" s="1"/>
  <c r="Q30" i="6"/>
  <c r="R30" i="6" s="1"/>
  <c r="S30" i="6" s="1"/>
  <c r="Q31" i="6"/>
  <c r="R31" i="6" s="1"/>
  <c r="S31" i="6" s="1"/>
  <c r="Q32" i="6"/>
  <c r="R32" i="6" s="1"/>
  <c r="S32" i="6" s="1"/>
  <c r="Q33" i="6"/>
  <c r="R33" i="6" s="1"/>
  <c r="S33" i="6" s="1"/>
  <c r="Q35" i="6"/>
  <c r="R35" i="6" s="1"/>
  <c r="S35" i="6" s="1"/>
  <c r="Q36" i="6"/>
  <c r="R36" i="6" s="1"/>
  <c r="S36" i="6" s="1"/>
  <c r="Q37" i="6"/>
  <c r="R37" i="6" s="1"/>
  <c r="S37" i="6" s="1"/>
  <c r="Q38" i="6"/>
  <c r="R38" i="6" s="1"/>
  <c r="S38" i="6" s="1"/>
  <c r="Q39" i="6"/>
  <c r="R39" i="6" s="1"/>
  <c r="S39" i="6" s="1"/>
  <c r="Q40" i="6"/>
  <c r="R40" i="6" s="1"/>
  <c r="S40" i="6" s="1"/>
  <c r="Q41" i="6"/>
  <c r="R41" i="6" s="1"/>
  <c r="S41" i="6" s="1"/>
  <c r="Q42" i="6"/>
  <c r="R42" i="6" s="1"/>
  <c r="S42" i="6" s="1"/>
  <c r="Q43" i="6"/>
  <c r="R43" i="6" s="1"/>
  <c r="S43" i="6" s="1"/>
  <c r="Q44" i="6"/>
  <c r="R44" i="6" s="1"/>
  <c r="S44" i="6" s="1"/>
  <c r="Q46" i="6"/>
  <c r="R46" i="6" s="1"/>
  <c r="S46" i="6" s="1"/>
  <c r="Q47" i="6"/>
  <c r="R47" i="6" s="1"/>
  <c r="S47" i="6" s="1"/>
  <c r="Q48" i="6"/>
  <c r="R48" i="6" s="1"/>
  <c r="S48" i="6" s="1"/>
  <c r="Q49" i="6"/>
  <c r="R49" i="6" s="1"/>
  <c r="S49" i="6" s="1"/>
  <c r="Q50" i="6"/>
  <c r="R50" i="6" s="1"/>
  <c r="S50" i="6" s="1"/>
  <c r="Q51" i="6"/>
  <c r="R51" i="6" s="1"/>
  <c r="S51" i="6" s="1"/>
  <c r="Q52" i="6"/>
  <c r="R52" i="6" s="1"/>
  <c r="S52" i="6" s="1"/>
  <c r="Q53" i="6"/>
  <c r="R53" i="6" s="1"/>
  <c r="S53" i="6" s="1"/>
  <c r="Q54" i="6"/>
  <c r="R54" i="6" s="1"/>
  <c r="S54" i="6" s="1"/>
  <c r="Q55" i="6"/>
  <c r="R55" i="6" s="1"/>
  <c r="S55" i="6" s="1"/>
  <c r="Q56" i="6"/>
  <c r="R56" i="6" s="1"/>
  <c r="S56" i="6" s="1"/>
  <c r="Q57" i="6"/>
  <c r="R57" i="6" s="1"/>
  <c r="S57" i="6" s="1"/>
  <c r="Q58" i="6"/>
  <c r="R58" i="6" s="1"/>
  <c r="S58" i="6" s="1"/>
  <c r="Q59" i="6"/>
  <c r="R59" i="6" s="1"/>
  <c r="S59" i="6" s="1"/>
  <c r="Q61" i="6"/>
  <c r="R61" i="6" s="1"/>
  <c r="S61" i="6" s="1"/>
  <c r="Q62" i="6"/>
  <c r="R62" i="6" s="1"/>
  <c r="S62" i="6" s="1"/>
  <c r="Q63" i="6"/>
  <c r="R63" i="6" s="1"/>
  <c r="S63" i="6" s="1"/>
  <c r="Q64" i="6"/>
  <c r="R64" i="6" s="1"/>
  <c r="S64" i="6" s="1"/>
  <c r="Q65" i="6"/>
  <c r="R65" i="6" s="1"/>
  <c r="S65" i="6" s="1"/>
  <c r="Q66" i="6"/>
  <c r="R66" i="6" s="1"/>
  <c r="S66" i="6" s="1"/>
  <c r="Q68" i="6"/>
  <c r="R68" i="6" s="1"/>
  <c r="S68" i="6" s="1"/>
  <c r="Q69" i="6"/>
  <c r="R69" i="6" s="1"/>
  <c r="S69" i="6" s="1"/>
  <c r="Q71" i="6"/>
  <c r="R71" i="6" s="1"/>
  <c r="S71" i="6" s="1"/>
  <c r="Q72" i="6"/>
  <c r="R72" i="6" s="1"/>
  <c r="S72" i="6" s="1"/>
  <c r="Q74" i="6"/>
  <c r="R74" i="6" s="1"/>
  <c r="S74" i="6" s="1"/>
  <c r="Q75" i="6"/>
  <c r="R75" i="6" s="1"/>
  <c r="S75" i="6" s="1"/>
  <c r="Q76" i="6"/>
  <c r="R76" i="6" s="1"/>
  <c r="S76" i="6" s="1"/>
  <c r="Q77" i="6"/>
  <c r="R77" i="6" s="1"/>
  <c r="S77" i="6" s="1"/>
  <c r="Q78" i="6"/>
  <c r="R78" i="6" s="1"/>
  <c r="S78" i="6" s="1"/>
  <c r="Q79" i="6"/>
  <c r="R79" i="6" s="1"/>
  <c r="S79" i="6" s="1"/>
  <c r="Q80" i="6"/>
  <c r="R80" i="6" s="1"/>
  <c r="S80" i="6" s="1"/>
  <c r="Q81" i="6"/>
  <c r="R81" i="6" s="1"/>
  <c r="S81" i="6" s="1"/>
  <c r="Q83" i="6"/>
  <c r="R83" i="6" s="1"/>
  <c r="S83" i="6" s="1"/>
  <c r="Q84" i="6"/>
  <c r="R84" i="6" s="1"/>
  <c r="S84" i="6" s="1"/>
  <c r="Q85" i="6"/>
  <c r="R85" i="6" s="1"/>
  <c r="S85" i="6" s="1"/>
  <c r="Q86" i="6"/>
  <c r="R86" i="6" s="1"/>
  <c r="S86" i="6" s="1"/>
  <c r="Q88" i="6"/>
  <c r="R88" i="6" s="1"/>
  <c r="S88" i="6" s="1"/>
  <c r="Q89" i="6"/>
  <c r="R89" i="6" s="1"/>
  <c r="S89" i="6" s="1"/>
  <c r="Q90" i="6"/>
  <c r="R90" i="6" s="1"/>
  <c r="S90" i="6" s="1"/>
  <c r="Q91" i="6"/>
  <c r="R91" i="6" s="1"/>
  <c r="S91" i="6" s="1"/>
  <c r="Q92" i="6"/>
  <c r="R92" i="6" s="1"/>
  <c r="S92" i="6" s="1"/>
  <c r="Q93" i="6"/>
  <c r="R93" i="6" s="1"/>
  <c r="S93" i="6" s="1"/>
  <c r="Q94" i="6"/>
  <c r="R94" i="6" s="1"/>
  <c r="S94" i="6" s="1"/>
  <c r="Q96" i="6"/>
  <c r="R96" i="6" s="1"/>
  <c r="S96" i="6" s="1"/>
  <c r="Q97" i="6"/>
  <c r="R97" i="6" s="1"/>
  <c r="S97" i="6" s="1"/>
  <c r="Q99" i="6"/>
  <c r="R99" i="6" s="1"/>
  <c r="S99" i="6" s="1"/>
  <c r="Q100" i="6"/>
  <c r="R100" i="6" s="1"/>
  <c r="S100" i="6" s="1"/>
  <c r="Q101" i="6"/>
  <c r="R101" i="6" s="1"/>
  <c r="S101" i="6" s="1"/>
  <c r="Q102" i="6"/>
  <c r="R102" i="6" s="1"/>
  <c r="S102" i="6" s="1"/>
  <c r="Q103" i="6"/>
  <c r="R103" i="6" s="1"/>
  <c r="S103" i="6" s="1"/>
  <c r="Q104" i="6"/>
  <c r="R104" i="6" s="1"/>
  <c r="S104" i="6" s="1"/>
  <c r="Q105" i="6"/>
  <c r="R105" i="6" s="1"/>
  <c r="S105" i="6" s="1"/>
  <c r="Q106" i="6"/>
  <c r="R106" i="6" s="1"/>
  <c r="S106" i="6" s="1"/>
  <c r="Q107" i="6"/>
  <c r="R107" i="6" s="1"/>
  <c r="S107" i="6" s="1"/>
  <c r="Q109" i="6"/>
  <c r="R109" i="6" s="1"/>
  <c r="S109" i="6" s="1"/>
  <c r="Q110" i="6"/>
  <c r="R110" i="6" s="1"/>
  <c r="S110" i="6" s="1"/>
  <c r="Q111" i="6"/>
  <c r="R111" i="6" s="1"/>
  <c r="S111" i="6" s="1"/>
  <c r="Q112" i="6"/>
  <c r="R112" i="6" s="1"/>
  <c r="S112" i="6" s="1"/>
  <c r="Q113" i="6"/>
  <c r="R113" i="6" s="1"/>
  <c r="S113" i="6" s="1"/>
  <c r="Q115" i="6"/>
  <c r="R115" i="6" s="1"/>
  <c r="S115" i="6" s="1"/>
  <c r="Q116" i="6"/>
  <c r="R116" i="6" s="1"/>
  <c r="S116" i="6" s="1"/>
  <c r="Q117" i="6"/>
  <c r="R117" i="6" s="1"/>
  <c r="S117" i="6" s="1"/>
  <c r="Q118" i="6"/>
  <c r="R118" i="6" s="1"/>
  <c r="S118" i="6" s="1"/>
  <c r="Q119" i="6"/>
  <c r="R119" i="6" s="1"/>
  <c r="S119" i="6" s="1"/>
  <c r="Q120" i="6"/>
  <c r="R120" i="6" s="1"/>
  <c r="S120" i="6" s="1"/>
  <c r="Q121" i="6"/>
  <c r="R121" i="6" s="1"/>
  <c r="S121" i="6" s="1"/>
  <c r="Q123" i="6"/>
  <c r="R123" i="6" s="1"/>
  <c r="S123" i="6" s="1"/>
  <c r="Q124" i="6"/>
  <c r="R124" i="6" s="1"/>
  <c r="S124" i="6" s="1"/>
  <c r="Q125" i="6"/>
  <c r="R125" i="6" s="1"/>
  <c r="S125" i="6" s="1"/>
  <c r="Q126" i="6"/>
  <c r="R126" i="6" s="1"/>
  <c r="S126" i="6" s="1"/>
  <c r="Q127" i="6"/>
  <c r="R127" i="6" s="1"/>
  <c r="S127" i="6" s="1"/>
  <c r="Q128" i="6"/>
  <c r="R128" i="6" s="1"/>
  <c r="S128" i="6" s="1"/>
  <c r="Q129" i="6"/>
  <c r="R129" i="6" s="1"/>
  <c r="S129" i="6" s="1"/>
  <c r="Q131" i="6"/>
  <c r="R131" i="6" s="1"/>
  <c r="S131" i="6" s="1"/>
  <c r="Q132" i="6"/>
  <c r="R132" i="6" s="1"/>
  <c r="S132" i="6" s="1"/>
  <c r="Q133" i="6"/>
  <c r="R133" i="6" s="1"/>
  <c r="S133" i="6" s="1"/>
  <c r="Q134" i="6"/>
  <c r="R134" i="6" s="1"/>
  <c r="S134" i="6" s="1"/>
  <c r="Q135" i="6"/>
  <c r="R135" i="6" s="1"/>
  <c r="S135" i="6" s="1"/>
  <c r="Q136" i="6"/>
  <c r="R136" i="6" s="1"/>
  <c r="S136" i="6" s="1"/>
  <c r="Q137" i="6"/>
  <c r="R137" i="6" s="1"/>
  <c r="S137" i="6" s="1"/>
  <c r="Q138" i="6"/>
  <c r="R138" i="6" s="1"/>
  <c r="S138" i="6" s="1"/>
  <c r="Q139" i="6"/>
  <c r="R139" i="6" s="1"/>
  <c r="S139" i="6" s="1"/>
  <c r="Q141" i="6"/>
  <c r="R141" i="6" s="1"/>
  <c r="S141" i="6" s="1"/>
  <c r="Q142" i="6"/>
  <c r="R142" i="6" s="1"/>
  <c r="S142" i="6" s="1"/>
  <c r="Q143" i="6"/>
  <c r="R143" i="6" s="1"/>
  <c r="S143" i="6" s="1"/>
  <c r="Q144" i="6"/>
  <c r="R144" i="6" s="1"/>
  <c r="S144" i="6" s="1"/>
  <c r="Q145" i="6"/>
  <c r="R145" i="6" s="1"/>
  <c r="S145" i="6" s="1"/>
  <c r="Q146" i="6"/>
  <c r="R146" i="6" s="1"/>
  <c r="S146" i="6" s="1"/>
  <c r="Q147" i="6"/>
  <c r="R147" i="6" s="1"/>
  <c r="S147" i="6" s="1"/>
  <c r="Q148" i="6"/>
  <c r="R148" i="6" s="1"/>
  <c r="S148" i="6" s="1"/>
  <c r="Q150" i="6"/>
  <c r="R150" i="6" s="1"/>
  <c r="S150" i="6" s="1"/>
  <c r="Q151" i="6"/>
  <c r="R151" i="6" s="1"/>
  <c r="S151" i="6" s="1"/>
  <c r="Q152" i="6"/>
  <c r="R152" i="6" s="1"/>
  <c r="S152" i="6" s="1"/>
  <c r="Q153" i="6"/>
  <c r="R153" i="6" s="1"/>
  <c r="S153" i="6" s="1"/>
  <c r="Q154" i="6"/>
  <c r="R154" i="6" s="1"/>
  <c r="S154" i="6" s="1"/>
  <c r="Q155" i="6"/>
  <c r="R155" i="6" s="1"/>
  <c r="S155" i="6" s="1"/>
  <c r="Q156" i="6"/>
  <c r="R156" i="6" s="1"/>
  <c r="S156" i="6" s="1"/>
  <c r="Q158" i="6"/>
  <c r="R158" i="6" s="1"/>
  <c r="S158" i="6" s="1"/>
  <c r="Q159" i="6"/>
  <c r="R159" i="6" s="1"/>
  <c r="S159" i="6" s="1"/>
  <c r="Q162" i="6"/>
  <c r="R162" i="6" s="1"/>
  <c r="S162" i="6" s="1"/>
  <c r="Q163" i="6"/>
  <c r="R163" i="6" s="1"/>
  <c r="S163" i="6" s="1"/>
  <c r="Q164" i="6"/>
  <c r="R164" i="6" s="1"/>
  <c r="S164" i="6" s="1"/>
  <c r="Q165" i="6"/>
  <c r="R165" i="6" s="1"/>
  <c r="S165" i="6" s="1"/>
  <c r="Q166" i="6"/>
  <c r="R166" i="6" s="1"/>
  <c r="S166" i="6" s="1"/>
  <c r="Q167" i="6"/>
  <c r="R167" i="6" s="1"/>
  <c r="S167" i="6" s="1"/>
  <c r="Q168" i="6"/>
  <c r="R168" i="6" s="1"/>
  <c r="S168" i="6" s="1"/>
  <c r="Q169" i="6"/>
  <c r="R169" i="6" s="1"/>
  <c r="S169" i="6" s="1"/>
  <c r="Q171" i="6"/>
  <c r="R171" i="6" s="1"/>
  <c r="S171" i="6" s="1"/>
  <c r="Q172" i="6"/>
  <c r="R172" i="6" s="1"/>
  <c r="S172" i="6" s="1"/>
  <c r="Q174" i="6"/>
  <c r="R174" i="6" s="1"/>
  <c r="S174" i="6" s="1"/>
  <c r="Q175" i="6"/>
  <c r="R175" i="6" s="1"/>
  <c r="S175" i="6" s="1"/>
  <c r="Q176" i="6"/>
  <c r="R176" i="6" s="1"/>
  <c r="S176" i="6" s="1"/>
  <c r="Q178" i="6"/>
  <c r="R178" i="6" s="1"/>
  <c r="S178" i="6" s="1"/>
  <c r="Q179" i="6"/>
  <c r="R179" i="6" s="1"/>
  <c r="S179" i="6" s="1"/>
  <c r="Q180" i="6"/>
  <c r="R180" i="6" s="1"/>
  <c r="S180" i="6" s="1"/>
  <c r="Q181" i="6"/>
  <c r="R181" i="6" s="1"/>
  <c r="S181" i="6" s="1"/>
  <c r="Q182" i="6"/>
  <c r="R182" i="6" s="1"/>
  <c r="S182" i="6" s="1"/>
  <c r="Q183" i="6"/>
  <c r="R183" i="6" s="1"/>
  <c r="S183" i="6" s="1"/>
  <c r="Q185" i="6"/>
  <c r="R185" i="6" s="1"/>
  <c r="S185" i="6" s="1"/>
  <c r="Q186" i="6"/>
  <c r="R186" i="6" s="1"/>
  <c r="S186" i="6" s="1"/>
  <c r="Q187" i="6"/>
  <c r="R187" i="6" s="1"/>
  <c r="S187" i="6" s="1"/>
  <c r="Q188" i="6"/>
  <c r="Q189" i="6"/>
  <c r="R189" i="6" s="1"/>
  <c r="S189" i="6" s="1"/>
  <c r="Q190" i="6"/>
  <c r="R190" i="6" s="1"/>
  <c r="S190" i="6" s="1"/>
  <c r="Q191" i="6"/>
  <c r="R191" i="6" s="1"/>
  <c r="S191" i="6" s="1"/>
  <c r="Q192" i="6"/>
  <c r="R192" i="6" s="1"/>
  <c r="S192" i="6" s="1"/>
  <c r="Q193" i="6"/>
  <c r="R193" i="6" s="1"/>
  <c r="S193" i="6" s="1"/>
  <c r="Q194" i="6"/>
  <c r="R194" i="6" s="1"/>
  <c r="S194" i="6" s="1"/>
  <c r="Q195" i="6"/>
  <c r="R195" i="6" s="1"/>
  <c r="S195" i="6" s="1"/>
  <c r="Q196" i="6"/>
  <c r="R196" i="6" s="1"/>
  <c r="S196" i="6" s="1"/>
  <c r="Q197" i="6"/>
  <c r="R197" i="6" s="1"/>
  <c r="S197" i="6" s="1"/>
  <c r="Q199" i="6"/>
  <c r="R199" i="6" s="1"/>
  <c r="S199" i="6" s="1"/>
  <c r="Q201" i="6"/>
  <c r="R201" i="6" s="1"/>
  <c r="S201" i="6" s="1"/>
  <c r="Q202" i="6"/>
  <c r="R202" i="6" s="1"/>
  <c r="S202" i="6" s="1"/>
  <c r="Q203" i="6"/>
  <c r="R203" i="6" s="1"/>
  <c r="S203" i="6" s="1"/>
  <c r="Q204" i="6"/>
  <c r="R204" i="6" s="1"/>
  <c r="S204" i="6" s="1"/>
  <c r="Q205" i="6"/>
  <c r="R205" i="6" s="1"/>
  <c r="S205" i="6" s="1"/>
  <c r="Q206" i="6"/>
  <c r="R206" i="6" s="1"/>
  <c r="S206" i="6" s="1"/>
  <c r="Q207" i="6"/>
  <c r="R207" i="6" s="1"/>
  <c r="S207" i="6" s="1"/>
  <c r="Q208" i="6"/>
  <c r="R208" i="6" s="1"/>
  <c r="S208" i="6" s="1"/>
  <c r="Q209" i="6"/>
  <c r="R209" i="6" s="1"/>
  <c r="S209" i="6" s="1"/>
  <c r="Q210" i="6"/>
  <c r="R210" i="6" s="1"/>
  <c r="S210" i="6" s="1"/>
  <c r="Q212" i="6"/>
  <c r="R212" i="6" s="1"/>
  <c r="S212" i="6" s="1"/>
  <c r="Q213" i="6"/>
  <c r="R213" i="6" s="1"/>
  <c r="S213" i="6" s="1"/>
  <c r="Q214" i="6"/>
  <c r="R214" i="6" s="1"/>
  <c r="S214" i="6" s="1"/>
  <c r="Q215" i="6"/>
  <c r="R215" i="6" s="1"/>
  <c r="S215" i="6" s="1"/>
  <c r="Q216" i="6"/>
  <c r="R216" i="6" s="1"/>
  <c r="S216" i="6" s="1"/>
  <c r="Q217" i="6"/>
  <c r="R217" i="6" s="1"/>
  <c r="S217" i="6" s="1"/>
  <c r="Q218" i="6"/>
  <c r="R218" i="6" s="1"/>
  <c r="S218" i="6" s="1"/>
  <c r="Q220" i="6"/>
  <c r="R220" i="6" s="1"/>
  <c r="S220" i="6" s="1"/>
  <c r="Q221" i="6"/>
  <c r="R221" i="6" s="1"/>
  <c r="S221" i="6" s="1"/>
  <c r="Q222" i="6"/>
  <c r="R222" i="6" s="1"/>
  <c r="S222" i="6" s="1"/>
  <c r="Q223" i="6"/>
  <c r="R223" i="6" s="1"/>
  <c r="S223" i="6" s="1"/>
  <c r="Q224" i="6"/>
  <c r="R224" i="6" s="1"/>
  <c r="S224" i="6" s="1"/>
  <c r="Q225" i="6"/>
  <c r="R225" i="6" s="1"/>
  <c r="S225" i="6" s="1"/>
  <c r="Q226" i="6"/>
  <c r="R226" i="6" s="1"/>
  <c r="S226" i="6" s="1"/>
  <c r="Q227" i="6"/>
  <c r="R227" i="6" s="1"/>
  <c r="S227" i="6" s="1"/>
  <c r="Q228" i="6"/>
  <c r="R228" i="6" s="1"/>
  <c r="S228" i="6" s="1"/>
  <c r="Q229" i="6"/>
  <c r="R229" i="6" s="1"/>
  <c r="S229" i="6" s="1"/>
  <c r="Q230" i="6"/>
  <c r="R230" i="6" s="1"/>
  <c r="S230" i="6" s="1"/>
  <c r="Q231" i="6"/>
  <c r="R231" i="6" s="1"/>
  <c r="S231" i="6" s="1"/>
  <c r="Q232" i="6"/>
  <c r="R232" i="6" s="1"/>
  <c r="S232" i="6" s="1"/>
  <c r="Q233" i="6"/>
  <c r="R233" i="6" s="1"/>
  <c r="S233" i="6" s="1"/>
  <c r="Q234" i="6"/>
  <c r="R234" i="6" s="1"/>
  <c r="S234" i="6" s="1"/>
  <c r="Q235" i="6"/>
  <c r="R235" i="6" s="1"/>
  <c r="S235" i="6" s="1"/>
  <c r="Q236" i="6"/>
  <c r="R236" i="6" s="1"/>
  <c r="S236" i="6" s="1"/>
  <c r="Q237" i="6"/>
  <c r="R237" i="6" s="1"/>
  <c r="S237" i="6" s="1"/>
  <c r="Q238" i="6"/>
  <c r="R238" i="6" s="1"/>
  <c r="S238" i="6" s="1"/>
  <c r="Q239" i="6"/>
  <c r="R239" i="6" s="1"/>
  <c r="S239" i="6" s="1"/>
  <c r="Q240" i="6"/>
  <c r="R240" i="6" s="1"/>
  <c r="S240" i="6" s="1"/>
  <c r="Q241" i="6"/>
  <c r="R241" i="6" s="1"/>
  <c r="S241" i="6" s="1"/>
  <c r="Q242" i="6"/>
  <c r="R242" i="6" s="1"/>
  <c r="S242" i="6" s="1"/>
  <c r="Q243" i="6"/>
  <c r="R243" i="6" s="1"/>
  <c r="S243" i="6" s="1"/>
  <c r="Q244" i="6"/>
  <c r="R244" i="6" s="1"/>
  <c r="S244" i="6" s="1"/>
  <c r="Q245" i="6"/>
  <c r="R245" i="6" s="1"/>
  <c r="S245" i="6" s="1"/>
  <c r="Q246" i="6"/>
  <c r="R246" i="6" s="1"/>
  <c r="S246" i="6" s="1"/>
  <c r="Q247" i="6"/>
  <c r="R247" i="6" s="1"/>
  <c r="S247" i="6" s="1"/>
  <c r="Q248" i="6"/>
  <c r="R248" i="6" s="1"/>
  <c r="S248" i="6" s="1"/>
  <c r="Q249" i="6"/>
  <c r="R249" i="6" s="1"/>
  <c r="S249" i="6" s="1"/>
  <c r="Q251" i="6"/>
  <c r="R251" i="6" s="1"/>
  <c r="S251" i="6" s="1"/>
  <c r="Q252" i="6"/>
  <c r="R252" i="6" s="1"/>
  <c r="S252" i="6" s="1"/>
  <c r="Q253" i="6"/>
  <c r="Q254" i="6"/>
  <c r="R254" i="6" s="1"/>
  <c r="S254" i="6" s="1"/>
  <c r="Q255" i="6"/>
  <c r="R255" i="6" s="1"/>
  <c r="S255" i="6" s="1"/>
  <c r="Q256" i="6"/>
  <c r="R256" i="6" s="1"/>
  <c r="S256" i="6" s="1"/>
  <c r="Q257" i="6"/>
  <c r="R257" i="6" s="1"/>
  <c r="S257" i="6" s="1"/>
  <c r="Q258" i="6"/>
  <c r="R258" i="6" s="1"/>
  <c r="S258" i="6" s="1"/>
  <c r="Q259" i="6"/>
  <c r="R259" i="6" s="1"/>
  <c r="S259" i="6" s="1"/>
  <c r="Q260" i="6"/>
  <c r="R260" i="6" s="1"/>
  <c r="S260" i="6" s="1"/>
  <c r="Q261" i="6"/>
  <c r="R261" i="6" s="1"/>
  <c r="S261" i="6" s="1"/>
  <c r="Q262" i="6"/>
  <c r="R262" i="6" s="1"/>
  <c r="S262" i="6" s="1"/>
  <c r="Q264" i="6"/>
  <c r="R264" i="6" s="1"/>
  <c r="S264" i="6" s="1"/>
  <c r="Q265" i="6"/>
  <c r="R265" i="6" s="1"/>
  <c r="S265" i="6" s="1"/>
  <c r="Q266" i="6"/>
  <c r="R266" i="6" s="1"/>
  <c r="S266" i="6" s="1"/>
  <c r="Q267" i="6"/>
  <c r="R267" i="6" s="1"/>
  <c r="S267" i="6" s="1"/>
  <c r="Q268" i="6"/>
  <c r="R268" i="6" s="1"/>
  <c r="S268" i="6" s="1"/>
  <c r="Q269" i="6"/>
  <c r="R269" i="6" s="1"/>
  <c r="S269" i="6" s="1"/>
  <c r="Q270" i="6"/>
  <c r="R270" i="6" s="1"/>
  <c r="S270" i="6" s="1"/>
  <c r="Q271" i="6"/>
  <c r="R271" i="6" s="1"/>
  <c r="S271" i="6" s="1"/>
  <c r="Q273" i="6"/>
  <c r="R273" i="6" s="1"/>
  <c r="S273" i="6" s="1"/>
  <c r="Q274" i="6"/>
  <c r="R274" i="6" s="1"/>
  <c r="S274" i="6" s="1"/>
  <c r="Q275" i="6"/>
  <c r="R275" i="6" s="1"/>
  <c r="S275" i="6" s="1"/>
  <c r="Q276" i="6"/>
  <c r="R276" i="6" s="1"/>
  <c r="S276" i="6" s="1"/>
  <c r="Q277" i="6"/>
  <c r="R277" i="6" s="1"/>
  <c r="S277" i="6" s="1"/>
  <c r="Q278" i="6"/>
  <c r="R278" i="6" s="1"/>
  <c r="S278" i="6" s="1"/>
  <c r="Q280" i="6"/>
  <c r="R280" i="6" s="1"/>
  <c r="S280" i="6" s="1"/>
  <c r="Q281" i="6"/>
  <c r="R281" i="6" s="1"/>
  <c r="S281" i="6" s="1"/>
  <c r="Q282" i="6"/>
  <c r="R282" i="6" s="1"/>
  <c r="S282" i="6" s="1"/>
  <c r="Q283" i="6"/>
  <c r="R283" i="6" s="1"/>
  <c r="S283" i="6" s="1"/>
  <c r="Q284" i="6"/>
  <c r="R284" i="6" s="1"/>
  <c r="S284" i="6" s="1"/>
  <c r="Q285" i="6"/>
  <c r="R285" i="6" s="1"/>
  <c r="S285" i="6" s="1"/>
  <c r="Q286" i="6"/>
  <c r="R286" i="6" s="1"/>
  <c r="S286" i="6" s="1"/>
  <c r="Q287" i="6"/>
  <c r="R287" i="6" s="1"/>
  <c r="S287" i="6" s="1"/>
  <c r="Q288" i="6"/>
  <c r="R288" i="6" s="1"/>
  <c r="S288" i="6" s="1"/>
  <c r="Q289" i="6"/>
  <c r="R289" i="6" s="1"/>
  <c r="S289" i="6" s="1"/>
  <c r="Q290" i="6"/>
  <c r="R290" i="6" s="1"/>
  <c r="S290" i="6" s="1"/>
  <c r="Q291" i="6"/>
  <c r="R291" i="6" s="1"/>
  <c r="S291" i="6" s="1"/>
  <c r="Q292" i="6"/>
  <c r="R292" i="6" s="1"/>
  <c r="S292" i="6" s="1"/>
  <c r="Q293" i="6"/>
  <c r="R293" i="6" s="1"/>
  <c r="S293" i="6" s="1"/>
  <c r="Q295" i="6"/>
  <c r="R295" i="6" s="1"/>
  <c r="S295" i="6" s="1"/>
  <c r="Q296" i="6"/>
  <c r="R296" i="6" s="1"/>
  <c r="S296" i="6" s="1"/>
  <c r="Q297" i="6"/>
  <c r="R297" i="6" s="1"/>
  <c r="S297" i="6" s="1"/>
  <c r="Q298" i="6"/>
  <c r="R298" i="6" s="1"/>
  <c r="S298" i="6" s="1"/>
  <c r="Q299" i="6"/>
  <c r="Q300" i="6"/>
  <c r="R300" i="6" s="1"/>
  <c r="S300" i="6" s="1"/>
  <c r="Q301" i="6"/>
  <c r="R301" i="6" s="1"/>
  <c r="S301" i="6" s="1"/>
  <c r="Q302" i="6"/>
  <c r="R302" i="6" s="1"/>
  <c r="S302" i="6" s="1"/>
  <c r="Q303" i="6"/>
  <c r="R303" i="6" s="1"/>
  <c r="S303" i="6" s="1"/>
  <c r="Q304" i="6"/>
  <c r="R304" i="6" s="1"/>
  <c r="S304" i="6" s="1"/>
  <c r="Q305" i="6"/>
  <c r="R305" i="6" s="1"/>
  <c r="S305" i="6" s="1"/>
  <c r="Q306" i="6"/>
  <c r="R306" i="6" s="1"/>
  <c r="S306" i="6" s="1"/>
  <c r="Q307" i="6"/>
  <c r="R307" i="6" s="1"/>
  <c r="S307" i="6" s="1"/>
  <c r="Q308" i="6"/>
  <c r="R308" i="6" s="1"/>
  <c r="S308" i="6" s="1"/>
  <c r="Q310" i="6"/>
  <c r="R310" i="6" s="1"/>
  <c r="S310" i="6" s="1"/>
  <c r="Q311" i="6"/>
  <c r="R311" i="6" s="1"/>
  <c r="S311" i="6" s="1"/>
  <c r="Q312" i="6"/>
  <c r="R312" i="6" s="1"/>
  <c r="S312" i="6" s="1"/>
  <c r="Q313" i="6"/>
  <c r="R313" i="6" s="1"/>
  <c r="S313" i="6" s="1"/>
  <c r="Q314" i="6"/>
  <c r="R314" i="6" s="1"/>
  <c r="S314" i="6" s="1"/>
  <c r="Q316" i="6"/>
  <c r="R316" i="6" s="1"/>
  <c r="S316" i="6" s="1"/>
  <c r="Q317" i="6"/>
  <c r="R317" i="6" s="1"/>
  <c r="S317" i="6" s="1"/>
  <c r="Q318" i="6"/>
  <c r="R318" i="6" s="1"/>
  <c r="S318" i="6" s="1"/>
  <c r="Q319" i="6"/>
  <c r="R319" i="6" s="1"/>
  <c r="S319" i="6" s="1"/>
  <c r="Q320" i="6"/>
  <c r="R320" i="6" s="1"/>
  <c r="S320" i="6" s="1"/>
  <c r="Q321" i="6"/>
  <c r="R321" i="6" s="1"/>
  <c r="S321" i="6" s="1"/>
  <c r="Q322" i="6"/>
  <c r="R322" i="6" s="1"/>
  <c r="S322" i="6" s="1"/>
  <c r="Q323" i="6"/>
  <c r="R323" i="6" s="1"/>
  <c r="S323" i="6" s="1"/>
  <c r="Q324" i="6"/>
  <c r="R324" i="6" s="1"/>
  <c r="S324" i="6" s="1"/>
  <c r="Q325" i="6"/>
  <c r="R325" i="6" s="1"/>
  <c r="S325" i="6" s="1"/>
  <c r="Q326" i="6"/>
  <c r="R326" i="6" s="1"/>
  <c r="S326" i="6" s="1"/>
  <c r="Q328" i="6"/>
  <c r="R328" i="6" s="1"/>
  <c r="S328" i="6" s="1"/>
  <c r="Q329" i="6"/>
  <c r="R329" i="6" s="1"/>
  <c r="S329" i="6" s="1"/>
  <c r="Q330" i="6"/>
  <c r="R330" i="6" s="1"/>
  <c r="S330" i="6" s="1"/>
  <c r="Q331" i="6"/>
  <c r="R331" i="6" s="1"/>
  <c r="S331" i="6" s="1"/>
  <c r="Q332" i="6"/>
  <c r="R332" i="6" s="1"/>
  <c r="S332" i="6" s="1"/>
  <c r="Q333" i="6"/>
  <c r="R333" i="6" s="1"/>
  <c r="S333" i="6" s="1"/>
  <c r="Q334" i="6"/>
  <c r="R334" i="6" s="1"/>
  <c r="S334" i="6" s="1"/>
  <c r="Q335" i="6"/>
  <c r="R335" i="6" s="1"/>
  <c r="S335" i="6" s="1"/>
  <c r="Q336" i="6"/>
  <c r="R336" i="6" s="1"/>
  <c r="S336" i="6" s="1"/>
  <c r="Q337" i="6"/>
  <c r="R337" i="6" s="1"/>
  <c r="S337" i="6" s="1"/>
  <c r="Q339" i="6"/>
  <c r="R339" i="6" s="1"/>
  <c r="S339" i="6" s="1"/>
  <c r="Q340" i="6"/>
  <c r="R340" i="6" s="1"/>
  <c r="S340" i="6" s="1"/>
  <c r="Q341" i="6"/>
  <c r="R341" i="6" s="1"/>
  <c r="S341" i="6" s="1"/>
  <c r="Q342" i="6"/>
  <c r="R342" i="6" s="1"/>
  <c r="S342" i="6" s="1"/>
  <c r="Q343" i="6"/>
  <c r="R343" i="6" s="1"/>
  <c r="S343" i="6" s="1"/>
  <c r="Q344" i="6"/>
  <c r="R344" i="6" s="1"/>
  <c r="S344" i="6" s="1"/>
  <c r="Q345" i="6"/>
  <c r="R345" i="6" s="1"/>
  <c r="S345" i="6" s="1"/>
  <c r="Q346" i="6"/>
  <c r="R346" i="6" s="1"/>
  <c r="S346" i="6" s="1"/>
  <c r="Q347" i="6"/>
  <c r="R347" i="6" s="1"/>
  <c r="S347" i="6" s="1"/>
  <c r="Q348" i="6"/>
  <c r="R348" i="6" s="1"/>
  <c r="S348" i="6" s="1"/>
  <c r="Q350" i="6"/>
  <c r="R350" i="6" s="1"/>
  <c r="S350" i="6" s="1"/>
  <c r="Q351" i="6"/>
  <c r="R351" i="6" s="1"/>
  <c r="S351" i="6" s="1"/>
  <c r="Q353" i="6"/>
  <c r="R353" i="6" s="1"/>
  <c r="S353" i="6" s="1"/>
  <c r="Q354" i="6"/>
  <c r="R354" i="6" s="1"/>
  <c r="S354" i="6" s="1"/>
  <c r="Q355" i="6"/>
  <c r="R355" i="6" s="1"/>
  <c r="S355" i="6" s="1"/>
  <c r="Q356" i="6"/>
  <c r="R356" i="6" s="1"/>
  <c r="S356" i="6" s="1"/>
  <c r="Q357" i="6"/>
  <c r="R357" i="6" s="1"/>
  <c r="S357" i="6" s="1"/>
  <c r="Q358" i="6"/>
  <c r="R358" i="6" s="1"/>
  <c r="S358" i="6" s="1"/>
  <c r="Q359" i="6"/>
  <c r="R359" i="6" s="1"/>
  <c r="S359" i="6" s="1"/>
  <c r="Q360" i="6"/>
  <c r="R360" i="6" s="1"/>
  <c r="S360" i="6" s="1"/>
  <c r="Q362" i="6"/>
  <c r="R362" i="6" s="1"/>
  <c r="S362" i="6" s="1"/>
  <c r="Q363" i="6"/>
  <c r="R363" i="6" s="1"/>
  <c r="S363" i="6" s="1"/>
  <c r="Q364" i="6"/>
  <c r="R364" i="6" s="1"/>
  <c r="S364" i="6" s="1"/>
  <c r="Q365" i="6"/>
  <c r="R365" i="6" s="1"/>
  <c r="S365" i="6" s="1"/>
  <c r="Q366" i="6"/>
  <c r="R366" i="6" s="1"/>
  <c r="S366" i="6" s="1"/>
  <c r="Q367" i="6"/>
  <c r="R367" i="6" s="1"/>
  <c r="S367" i="6" s="1"/>
  <c r="Q369" i="6"/>
  <c r="R369" i="6" s="1"/>
  <c r="S369" i="6" s="1"/>
  <c r="Q370" i="6"/>
  <c r="R370" i="6" s="1"/>
  <c r="S370" i="6" s="1"/>
  <c r="Q372" i="6"/>
  <c r="R372" i="6" s="1"/>
  <c r="S372" i="6" s="1"/>
  <c r="Q373" i="6"/>
  <c r="R373" i="6" s="1"/>
  <c r="S373" i="6" s="1"/>
  <c r="Q374" i="6"/>
  <c r="R374" i="6" s="1"/>
  <c r="S374" i="6" s="1"/>
  <c r="Q375" i="6"/>
  <c r="R375" i="6" s="1"/>
  <c r="S375" i="6" s="1"/>
  <c r="Q376" i="6"/>
  <c r="R376" i="6" s="1"/>
  <c r="S376" i="6" s="1"/>
  <c r="Q377" i="6"/>
  <c r="R377" i="6" s="1"/>
  <c r="S377" i="6" s="1"/>
  <c r="Q378" i="6"/>
  <c r="R378" i="6" s="1"/>
  <c r="S378" i="6" s="1"/>
  <c r="Q379" i="6"/>
  <c r="R379" i="6" s="1"/>
  <c r="S379" i="6" s="1"/>
  <c r="Q380" i="6"/>
  <c r="R380" i="6" s="1"/>
  <c r="S380" i="6" s="1"/>
  <c r="Q381" i="6"/>
  <c r="R381" i="6" s="1"/>
  <c r="S381" i="6" s="1"/>
  <c r="Q382" i="6"/>
  <c r="R382" i="6" s="1"/>
  <c r="S382" i="6" s="1"/>
  <c r="X7" i="5"/>
  <c r="X8" i="5"/>
  <c r="X9" i="5"/>
  <c r="X10" i="5"/>
  <c r="X11" i="5"/>
  <c r="X12" i="5"/>
  <c r="X13" i="5"/>
  <c r="X14" i="5"/>
  <c r="X15" i="5"/>
  <c r="X16" i="5"/>
  <c r="X17" i="5"/>
  <c r="W7" i="5"/>
  <c r="W8" i="5"/>
  <c r="W9" i="5"/>
  <c r="W10" i="5"/>
  <c r="W11" i="5"/>
  <c r="W12" i="5"/>
  <c r="W13" i="5"/>
  <c r="W14" i="5"/>
  <c r="W15" i="5"/>
  <c r="W17" i="5"/>
  <c r="R8" i="4"/>
  <c r="R9" i="4"/>
  <c r="R10" i="4"/>
  <c r="R12" i="4"/>
  <c r="R13" i="4"/>
  <c r="R14" i="4"/>
  <c r="R15" i="4"/>
  <c r="R16" i="4"/>
  <c r="R18" i="4"/>
  <c r="R19" i="4"/>
  <c r="R20" i="4"/>
  <c r="R21" i="4"/>
  <c r="R22" i="4"/>
  <c r="R23" i="4"/>
  <c r="R25" i="4"/>
  <c r="R26" i="4"/>
  <c r="R27" i="4"/>
  <c r="R28" i="4"/>
  <c r="R30" i="4"/>
  <c r="R31" i="4"/>
  <c r="R32" i="4"/>
  <c r="R33" i="4"/>
  <c r="R34" i="4"/>
  <c r="R35" i="4"/>
  <c r="R37" i="4"/>
  <c r="R38" i="4"/>
  <c r="R39" i="4"/>
  <c r="R40" i="4"/>
  <c r="R41" i="4"/>
  <c r="R42" i="4"/>
  <c r="R43" i="4"/>
  <c r="R44" i="4"/>
  <c r="R45" i="4"/>
  <c r="R46" i="4"/>
  <c r="R47" i="4"/>
  <c r="R48" i="4"/>
  <c r="R50" i="4"/>
  <c r="R51" i="4"/>
  <c r="R52" i="4"/>
  <c r="R53" i="4"/>
  <c r="R54" i="4"/>
  <c r="R55" i="4"/>
  <c r="R56" i="4"/>
  <c r="R57" i="4"/>
  <c r="R58" i="4"/>
  <c r="R59" i="4"/>
  <c r="R60" i="4"/>
  <c r="R61" i="4"/>
  <c r="R63" i="4"/>
  <c r="R64" i="4"/>
  <c r="R65" i="4"/>
  <c r="R66" i="4"/>
  <c r="R67" i="4"/>
  <c r="R68" i="4"/>
  <c r="R70" i="4"/>
  <c r="R71" i="4"/>
  <c r="R73" i="4"/>
  <c r="R74" i="4"/>
  <c r="R76" i="4"/>
  <c r="R77" i="4"/>
  <c r="R78" i="4"/>
  <c r="R79" i="4"/>
  <c r="R80" i="4"/>
  <c r="R81" i="4"/>
  <c r="R82" i="4"/>
  <c r="R83" i="4"/>
  <c r="R85" i="4"/>
  <c r="R86" i="4"/>
  <c r="R87" i="4"/>
  <c r="R88" i="4"/>
  <c r="R90" i="4"/>
  <c r="R91" i="4"/>
  <c r="R92" i="4"/>
  <c r="R93" i="4"/>
  <c r="R94" i="4"/>
  <c r="R95" i="4"/>
  <c r="R96" i="4"/>
  <c r="R98" i="4"/>
  <c r="R99" i="4"/>
  <c r="R101" i="4"/>
  <c r="R102" i="4"/>
  <c r="R103" i="4"/>
  <c r="R104" i="4"/>
  <c r="R105" i="4"/>
  <c r="R106" i="4"/>
  <c r="R107" i="4"/>
  <c r="R108" i="4"/>
  <c r="R109" i="4"/>
  <c r="R111" i="4"/>
  <c r="R112" i="4"/>
  <c r="R113" i="4"/>
  <c r="R114" i="4"/>
  <c r="R115" i="4"/>
  <c r="R117" i="4"/>
  <c r="R118" i="4"/>
  <c r="R119" i="4"/>
  <c r="R120" i="4"/>
  <c r="R121" i="4"/>
  <c r="R122" i="4"/>
  <c r="R123" i="4"/>
  <c r="R125" i="4"/>
  <c r="R126" i="4"/>
  <c r="R127" i="4"/>
  <c r="R128" i="4"/>
  <c r="R129" i="4"/>
  <c r="R130" i="4"/>
  <c r="R131" i="4"/>
  <c r="R133" i="4"/>
  <c r="R134" i="4"/>
  <c r="R135" i="4"/>
  <c r="R136" i="4"/>
  <c r="R137" i="4"/>
  <c r="R138" i="4"/>
  <c r="R139" i="4"/>
  <c r="R140" i="4"/>
  <c r="R141" i="4"/>
  <c r="R143" i="4"/>
  <c r="R144" i="4"/>
  <c r="R145" i="4"/>
  <c r="R146" i="4"/>
  <c r="R147" i="4"/>
  <c r="R148" i="4"/>
  <c r="R149" i="4"/>
  <c r="R150" i="4"/>
  <c r="R152" i="4"/>
  <c r="R153" i="4"/>
  <c r="R154" i="4"/>
  <c r="R155" i="4"/>
  <c r="R156" i="4"/>
  <c r="R157" i="4"/>
  <c r="R158" i="4"/>
  <c r="R160" i="4"/>
  <c r="R161" i="4"/>
  <c r="R164" i="4"/>
  <c r="R165" i="4"/>
  <c r="R166" i="4"/>
  <c r="R167" i="4"/>
  <c r="R168" i="4"/>
  <c r="R169" i="4"/>
  <c r="R170" i="4"/>
  <c r="R171" i="4"/>
  <c r="R173" i="4"/>
  <c r="R174" i="4"/>
  <c r="R176" i="4"/>
  <c r="R177" i="4"/>
  <c r="R178" i="4"/>
  <c r="R180" i="4"/>
  <c r="R181" i="4"/>
  <c r="R182" i="4"/>
  <c r="R183" i="4"/>
  <c r="R184" i="4"/>
  <c r="R185" i="4"/>
  <c r="R187" i="4"/>
  <c r="R188" i="4"/>
  <c r="R189" i="4"/>
  <c r="R190" i="4"/>
  <c r="R191" i="4"/>
  <c r="R192" i="4"/>
  <c r="R193" i="4"/>
  <c r="R194" i="4"/>
  <c r="R195" i="4"/>
  <c r="R196" i="4"/>
  <c r="R197" i="4"/>
  <c r="R198" i="4"/>
  <c r="R199" i="4"/>
  <c r="R201" i="4"/>
  <c r="R203" i="4"/>
  <c r="R204" i="4"/>
  <c r="R205" i="4"/>
  <c r="R206" i="4"/>
  <c r="R207" i="4"/>
  <c r="R208" i="4"/>
  <c r="R209" i="4"/>
  <c r="R210" i="4"/>
  <c r="R211" i="4"/>
  <c r="R212" i="4"/>
  <c r="R214" i="4"/>
  <c r="R215" i="4"/>
  <c r="R216" i="4"/>
  <c r="R217" i="4"/>
  <c r="R218" i="4"/>
  <c r="R219" i="4"/>
  <c r="R220" i="4"/>
  <c r="R222" i="4"/>
  <c r="R223" i="4"/>
  <c r="R224" i="4"/>
  <c r="R225" i="4"/>
  <c r="R226" i="4"/>
  <c r="R227" i="4"/>
  <c r="R228" i="4"/>
  <c r="R229" i="4"/>
  <c r="R230" i="4"/>
  <c r="R231" i="4"/>
  <c r="R232" i="4"/>
  <c r="R233" i="4"/>
  <c r="R234" i="4"/>
  <c r="R235" i="4"/>
  <c r="R236" i="4"/>
  <c r="R237" i="4"/>
  <c r="R238" i="4"/>
  <c r="R239" i="4"/>
  <c r="R240" i="4"/>
  <c r="R241" i="4"/>
  <c r="R242" i="4"/>
  <c r="R243" i="4"/>
  <c r="R244" i="4"/>
  <c r="R245" i="4"/>
  <c r="R246" i="4"/>
  <c r="R247" i="4"/>
  <c r="R248" i="4"/>
  <c r="R249" i="4"/>
  <c r="R250" i="4"/>
  <c r="R251" i="4"/>
  <c r="R253" i="4"/>
  <c r="R254" i="4"/>
  <c r="R255" i="4"/>
  <c r="R256" i="4"/>
  <c r="R257" i="4"/>
  <c r="R258" i="4"/>
  <c r="R259" i="4"/>
  <c r="R260" i="4"/>
  <c r="R261" i="4"/>
  <c r="R262" i="4"/>
  <c r="R263" i="4"/>
  <c r="R264" i="4"/>
  <c r="R266" i="4"/>
  <c r="R267" i="4"/>
  <c r="R268" i="4"/>
  <c r="R269" i="4"/>
  <c r="R270" i="4"/>
  <c r="R271" i="4"/>
  <c r="R272" i="4"/>
  <c r="R273" i="4"/>
  <c r="R276" i="4"/>
  <c r="R277" i="4"/>
  <c r="R278" i="4"/>
  <c r="R279" i="4"/>
  <c r="R280" i="4"/>
  <c r="R281" i="4"/>
  <c r="R283" i="4"/>
  <c r="R284" i="4"/>
  <c r="R285" i="4"/>
  <c r="R286" i="4"/>
  <c r="R287" i="4"/>
  <c r="R288" i="4"/>
  <c r="R289" i="4"/>
  <c r="R290" i="4"/>
  <c r="R291" i="4"/>
  <c r="R292" i="4"/>
  <c r="R293" i="4"/>
  <c r="R294" i="4"/>
  <c r="R295" i="4"/>
  <c r="R296" i="4"/>
  <c r="R298" i="4"/>
  <c r="R299" i="4"/>
  <c r="R300" i="4"/>
  <c r="R301" i="4"/>
  <c r="R302" i="4"/>
  <c r="R303" i="4"/>
  <c r="R304" i="4"/>
  <c r="R305" i="4"/>
  <c r="R306" i="4"/>
  <c r="R307" i="4"/>
  <c r="R308" i="4"/>
  <c r="R309" i="4"/>
  <c r="R310" i="4"/>
  <c r="R311" i="4"/>
  <c r="R313" i="4"/>
  <c r="R314" i="4"/>
  <c r="R315" i="4"/>
  <c r="R316" i="4"/>
  <c r="R317" i="4"/>
  <c r="R319" i="4"/>
  <c r="R320" i="4"/>
  <c r="R321" i="4"/>
  <c r="R322" i="4"/>
  <c r="R323" i="4"/>
  <c r="R324" i="4"/>
  <c r="R325" i="4"/>
  <c r="R326" i="4"/>
  <c r="R327" i="4"/>
  <c r="R328" i="4"/>
  <c r="R329" i="4"/>
  <c r="R331" i="4"/>
  <c r="R332" i="4"/>
  <c r="R333" i="4"/>
  <c r="R334" i="4"/>
  <c r="R335" i="4"/>
  <c r="R336" i="4"/>
  <c r="R337" i="4"/>
  <c r="R338" i="4"/>
  <c r="R339" i="4"/>
  <c r="R340" i="4"/>
  <c r="R342" i="4"/>
  <c r="R343" i="4"/>
  <c r="R344" i="4"/>
  <c r="R345" i="4"/>
  <c r="R346" i="4"/>
  <c r="R347" i="4"/>
  <c r="R348" i="4"/>
  <c r="R349" i="4"/>
  <c r="R350" i="4"/>
  <c r="R351" i="4"/>
  <c r="R353" i="4"/>
  <c r="R354" i="4"/>
  <c r="R356" i="4"/>
  <c r="R357" i="4"/>
  <c r="R358" i="4"/>
  <c r="R359" i="4"/>
  <c r="R360" i="4"/>
  <c r="R361" i="4"/>
  <c r="R362" i="4"/>
  <c r="R363" i="4"/>
  <c r="R365" i="4"/>
  <c r="R366" i="4"/>
  <c r="R367" i="4"/>
  <c r="R368" i="4"/>
  <c r="R369" i="4"/>
  <c r="R370" i="4"/>
  <c r="R372" i="4"/>
  <c r="R373" i="4"/>
  <c r="R374" i="4"/>
  <c r="R375" i="4"/>
  <c r="R376" i="4"/>
  <c r="R377" i="4"/>
  <c r="R378" i="4"/>
  <c r="R379" i="4"/>
  <c r="R380" i="4"/>
  <c r="R381" i="4"/>
  <c r="R382" i="4"/>
  <c r="R383" i="4"/>
  <c r="R384" i="4"/>
  <c r="AJ32" i="7" l="1"/>
  <c r="P385" i="4"/>
  <c r="R385" i="4" s="1"/>
  <c r="O385" i="4"/>
  <c r="N385" i="4"/>
  <c r="M385" i="4"/>
  <c r="L385" i="4"/>
  <c r="K385" i="4"/>
  <c r="J385" i="4"/>
  <c r="I385" i="4"/>
  <c r="H385" i="4"/>
  <c r="G385" i="4"/>
  <c r="F385" i="4"/>
  <c r="E385" i="4"/>
</calcChain>
</file>

<file path=xl/sharedStrings.xml><?xml version="1.0" encoding="utf-8"?>
<sst xmlns="http://schemas.openxmlformats.org/spreadsheetml/2006/main" count="10334" uniqueCount="1152">
  <si>
    <t>Heritage Indicators</t>
  </si>
  <si>
    <t>Contents:</t>
  </si>
  <si>
    <t>Contact:</t>
  </si>
  <si>
    <t>Simon.Wilson@HistoricEngland.org.uk</t>
  </si>
  <si>
    <t>Updated:</t>
  </si>
  <si>
    <t>_UPDATED_</t>
  </si>
  <si>
    <t>Prepared by the Socio-Economic Analysis and Evaluation team, Historic England, on behalf of the Heritage Alliance</t>
  </si>
  <si>
    <t>⇐ Return to contents</t>
  </si>
  <si>
    <t>Tables</t>
  </si>
  <si>
    <t>Worksheet</t>
  </si>
  <si>
    <t>Table</t>
  </si>
  <si>
    <t>Includes ONS Geography Codes</t>
  </si>
  <si>
    <t>Planning applications (Local Authority level)</t>
  </si>
  <si>
    <t>Planning data can be used as an indicator of the development pressures affecting the historic environment.  
For more information please go to http://www.planningportal.gov.uk/planning/</t>
  </si>
  <si>
    <t>Number of planning application decisions</t>
  </si>
  <si>
    <t>ONS Code</t>
  </si>
  <si>
    <t>Region</t>
  </si>
  <si>
    <t>County/ Sub region</t>
  </si>
  <si>
    <t>Local Authority/ National Park</t>
  </si>
  <si>
    <t>2009/10</t>
  </si>
  <si>
    <t>2010/11</t>
  </si>
  <si>
    <t>2011/12</t>
  </si>
  <si>
    <t>2012/13</t>
  </si>
  <si>
    <t>2013/14</t>
  </si>
  <si>
    <t>2014/15</t>
  </si>
  <si>
    <t>2015/16</t>
  </si>
  <si>
    <t>2016/17</t>
  </si>
  <si>
    <t>2017/18</t>
  </si>
  <si>
    <t>2018/19</t>
  </si>
  <si>
    <t>2019/20</t>
  </si>
  <si>
    <t>2020/21</t>
  </si>
  <si>
    <t>2021/22</t>
  </si>
  <si>
    <t>E12000001</t>
  </si>
  <si>
    <t>NORTH EAST</t>
  </si>
  <si>
    <t/>
  </si>
  <si>
    <t>E06000047</t>
  </si>
  <si>
    <t>County Durham</t>
  </si>
  <si>
    <t>E06000057</t>
  </si>
  <si>
    <t>Northumberland</t>
  </si>
  <si>
    <t>TYNE AND WEAR</t>
  </si>
  <si>
    <t>E08000037</t>
  </si>
  <si>
    <t>Gateshead</t>
  </si>
  <si>
    <t>E08000021</t>
  </si>
  <si>
    <t>Newcastle upon Tyne</t>
  </si>
  <si>
    <t>E08000022</t>
  </si>
  <si>
    <t>North Tyneside</t>
  </si>
  <si>
    <t>E08000023</t>
  </si>
  <si>
    <t>South Tyneside</t>
  </si>
  <si>
    <t>E08000024</t>
  </si>
  <si>
    <t>Sunderland</t>
  </si>
  <si>
    <t xml:space="preserve">TEES VALLEY </t>
  </si>
  <si>
    <t>E06000005</t>
  </si>
  <si>
    <t>Darlington</t>
  </si>
  <si>
    <t>-</t>
  </si>
  <si>
    <t>E06000001</t>
  </si>
  <si>
    <t>Hartlepool</t>
  </si>
  <si>
    <t>E06000002</t>
  </si>
  <si>
    <t>Middlesbrough</t>
  </si>
  <si>
    <t>E06000003</t>
  </si>
  <si>
    <t>Redcar And Cleveland</t>
  </si>
  <si>
    <t>E06000004</t>
  </si>
  <si>
    <t>Stockton-on-Tees</t>
  </si>
  <si>
    <t>E12000002</t>
  </si>
  <si>
    <t>NORTH WEST</t>
  </si>
  <si>
    <t>CHESHIRE</t>
  </si>
  <si>
    <t>E06000049</t>
  </si>
  <si>
    <t>Cheshire East</t>
  </si>
  <si>
    <t>E06000050</t>
  </si>
  <si>
    <t>Cheshire West And Chester</t>
  </si>
  <si>
    <t>E06000006</t>
  </si>
  <si>
    <t>Halton</t>
  </si>
  <si>
    <t>E06000007</t>
  </si>
  <si>
    <t>Warrington</t>
  </si>
  <si>
    <t>CUMBRIA</t>
  </si>
  <si>
    <t>E07000026</t>
  </si>
  <si>
    <t>Allerdale</t>
  </si>
  <si>
    <t>E07000027</t>
  </si>
  <si>
    <t>Barrow-In-Furness</t>
  </si>
  <si>
    <t>E07000028</t>
  </si>
  <si>
    <t>Carlisle</t>
  </si>
  <si>
    <t>E07000029</t>
  </si>
  <si>
    <t>Copeland</t>
  </si>
  <si>
    <t>E07000030</t>
  </si>
  <si>
    <t>Eden</t>
  </si>
  <si>
    <t>E07000031</t>
  </si>
  <si>
    <t>South Lakeland</t>
  </si>
  <si>
    <t>GREATER MANCHESTER</t>
  </si>
  <si>
    <t>E08000001</t>
  </si>
  <si>
    <t>Bolton</t>
  </si>
  <si>
    <t>E08000002</t>
  </si>
  <si>
    <t>Bury</t>
  </si>
  <si>
    <t>E08000003</t>
  </si>
  <si>
    <t>Manchester</t>
  </si>
  <si>
    <t>E08000004</t>
  </si>
  <si>
    <t>Oldham</t>
  </si>
  <si>
    <t>E08000005</t>
  </si>
  <si>
    <t>Rochdale</t>
  </si>
  <si>
    <t>E08000006</t>
  </si>
  <si>
    <t>Salford</t>
  </si>
  <si>
    <t>E08000007</t>
  </si>
  <si>
    <t>Stockport</t>
  </si>
  <si>
    <t>E08000008</t>
  </si>
  <si>
    <t>Tameside</t>
  </si>
  <si>
    <t>E08000009</t>
  </si>
  <si>
    <t>Trafford</t>
  </si>
  <si>
    <t>E08000010</t>
  </si>
  <si>
    <t>Wigan</t>
  </si>
  <si>
    <t>E06000008</t>
  </si>
  <si>
    <t>Blackburn With Darwen</t>
  </si>
  <si>
    <t>E06000009</t>
  </si>
  <si>
    <t>Blackpool</t>
  </si>
  <si>
    <t>LANCASHIRE</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</si>
  <si>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</si>
  <si>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</si>
  <si>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</si>
  <si>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</si>
  <si>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</si>
  <si>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</si>
  <si>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</si>
  <si>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</si>
  <si>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</si>
  <si>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</si>
  <si>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</si>
  <si>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</si>
  <si>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</si>
  <si>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</si>
  <si>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</si>
  <si>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</si>
  <si>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</si>
  <si>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</si>
  <si>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</si>
  <si>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</si>
  <si>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</si>
  <si>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</si>
  <si>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</si>
  <si>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</si>
  <si>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MERSEYSIDE</t>
  </si>
  <si>
    <t>E08000011</t>
  </si>
  <si>
    <t>Knowsley</t>
  </si>
  <si>
    <t>E08000012</t>
  </si>
  <si>
    <t>Liverpool</t>
  </si>
  <si>
    <t>E08000014</t>
  </si>
  <si>
    <t>Sefton</t>
  </si>
  <si>
    <t>E08000013</t>
  </si>
  <si>
    <t>St. Helens</t>
  </si>
  <si>
    <t>E08000015</t>
  </si>
  <si>
    <t>Wirral</t>
  </si>
  <si>
    <t>E12000003</t>
  </si>
  <si>
    <t>YORKSHIRE AND THE HUMBER</t>
  </si>
  <si>
    <t>EAST YORKSHIRE</t>
  </si>
  <si>
    <t>E06000011</t>
  </si>
  <si>
    <t>East Riding Of Yorkshire</t>
  </si>
  <si>
    <t>E06000010</t>
  </si>
  <si>
    <t>Kingston upon Hull, City of</t>
  </si>
  <si>
    <t xml:space="preserve">LINCOLNSHIRE </t>
  </si>
  <si>
    <t>E06000012</t>
  </si>
  <si>
    <t>North East Lincolnshire</t>
  </si>
  <si>
    <t>E06000013</t>
  </si>
  <si>
    <t>North Lincolnshire</t>
  </si>
  <si>
    <t xml:space="preserve">NORTH YORKSHIRE </t>
  </si>
  <si>
    <t>E06000014</t>
  </si>
  <si>
    <t>York</t>
  </si>
  <si>
    <t>E07000163</t>
  </si>
  <si>
    <t>Craven</t>
  </si>
  <si>
    <t>E07000164</t>
  </si>
  <si>
    <t>Hambleton</t>
  </si>
  <si>
    <t>E07000165</t>
  </si>
  <si>
    <t>Harrogate</t>
  </si>
  <si>
    <t>E07000166</t>
  </si>
  <si>
    <t>Richmondshire</t>
  </si>
  <si>
    <t>E07000167</t>
  </si>
  <si>
    <t>Ryedale</t>
  </si>
  <si>
    <t>E07000168</t>
  </si>
  <si>
    <t>Scarborough</t>
  </si>
  <si>
    <t>E07000169</t>
  </si>
  <si>
    <t>Selby</t>
  </si>
  <si>
    <t>SOUTH YORKSHIRE</t>
  </si>
  <si>
    <t>E08000016</t>
  </si>
  <si>
    <t>Barnsley</t>
  </si>
  <si>
    <t>E08000017</t>
  </si>
  <si>
    <t>Doncaster</t>
  </si>
  <si>
    <t>E08000018</t>
  </si>
  <si>
    <t>Rotherham</t>
  </si>
  <si>
    <t>E08000019</t>
  </si>
  <si>
    <t>Sheffield</t>
  </si>
  <si>
    <t>WEST YORKSHIRE</t>
  </si>
  <si>
    <t>E08000032</t>
  </si>
  <si>
    <t>Bradford</t>
  </si>
  <si>
    <t>E08000033</t>
  </si>
  <si>
    <t>Calderdale</t>
  </si>
  <si>
    <t>E08000034</t>
  </si>
  <si>
    <t>Kirklees</t>
  </si>
  <si>
    <t>E08000035</t>
  </si>
  <si>
    <t>Leeds</t>
  </si>
  <si>
    <t>E08000036</t>
  </si>
  <si>
    <t>Wakefield</t>
  </si>
  <si>
    <t>E12000005</t>
  </si>
  <si>
    <t>WEST MIDLANDS</t>
  </si>
  <si>
    <t>E06000019</t>
  </si>
  <si>
    <t>COUNTY OF HEREFORDSHIRE</t>
  </si>
  <si>
    <t>Herefordshire, County of</t>
  </si>
  <si>
    <t>SHROPSHIRE</t>
  </si>
  <si>
    <t>E06000051</t>
  </si>
  <si>
    <t>Shropshire</t>
  </si>
  <si>
    <t>E06000020</t>
  </si>
  <si>
    <t>Telford And Wrekin</t>
  </si>
  <si>
    <t>STAFFORDSHIRE</t>
  </si>
  <si>
    <t>E07000192</t>
  </si>
  <si>
    <t>Cannock Chase</t>
  </si>
  <si>
    <t>E07000193</t>
  </si>
  <si>
    <t>East Staffordshire</t>
  </si>
  <si>
    <t>E07000194</t>
  </si>
  <si>
    <t>Lichfield</t>
  </si>
  <si>
    <t>E07000195</t>
  </si>
  <si>
    <t>Newcastle-under-Lyme</t>
  </si>
  <si>
    <t>E07000198</t>
  </si>
  <si>
    <t>Staffordshire Moorlands</t>
  </si>
  <si>
    <t>E07000197</t>
  </si>
  <si>
    <t>Stafford</t>
  </si>
  <si>
    <t>E07000196</t>
  </si>
  <si>
    <t>South Staffordshire</t>
  </si>
  <si>
    <t>E06000021</t>
  </si>
  <si>
    <t>Stoke-On-Trent</t>
  </si>
  <si>
    <t>E07000199</t>
  </si>
  <si>
    <t>Tamworth</t>
  </si>
  <si>
    <t>WARWICKSHIRE</t>
  </si>
  <si>
    <t>E07000218</t>
  </si>
  <si>
    <t>North Warwickshire</t>
  </si>
  <si>
    <t>E07000219</t>
  </si>
  <si>
    <t>Nuneaton And Bedworth</t>
  </si>
  <si>
    <t>E07000220</t>
  </si>
  <si>
    <t>Rugby</t>
  </si>
  <si>
    <t>E07000221</t>
  </si>
  <si>
    <t>Stratford-On-Avon</t>
  </si>
  <si>
    <t>E07000222</t>
  </si>
  <si>
    <t>Warwick</t>
  </si>
  <si>
    <t>E08000025</t>
  </si>
  <si>
    <t>Birmingham</t>
  </si>
  <si>
    <t>E08000026</t>
  </si>
  <si>
    <t>Coventry</t>
  </si>
  <si>
    <t>E08000027</t>
  </si>
  <si>
    <t>Dudley</t>
  </si>
  <si>
    <t>E08000028</t>
  </si>
  <si>
    <t>Sandwell</t>
  </si>
  <si>
    <t>E08000029</t>
  </si>
  <si>
    <t>Solihull</t>
  </si>
  <si>
    <t>E08000030</t>
  </si>
  <si>
    <t>Walsall</t>
  </si>
  <si>
    <t>E08000031</t>
  </si>
  <si>
    <t>Wolverhampton</t>
  </si>
  <si>
    <t>WORCESTERSHIRE</t>
  </si>
  <si>
    <t>E07000234</t>
  </si>
  <si>
    <t>Bromsgrove</t>
  </si>
  <si>
    <t>E07000235</t>
  </si>
  <si>
    <t>Malvern Hills</t>
  </si>
  <si>
    <t>E07000236</t>
  </si>
  <si>
    <t>Redditch</t>
  </si>
  <si>
    <t>E07000237</t>
  </si>
  <si>
    <t>Worcester</t>
  </si>
  <si>
    <t>E07000238</t>
  </si>
  <si>
    <t>Wychavon</t>
  </si>
  <si>
    <t>E07000239</t>
  </si>
  <si>
    <t>Wyre Forest</t>
  </si>
  <si>
    <t>E12000004</t>
  </si>
  <si>
    <t>EAST MIDLANDS</t>
  </si>
  <si>
    <t xml:space="preserve">DERBYSHIRE </t>
  </si>
  <si>
    <t>E07000032</t>
  </si>
  <si>
    <t>Amber Valley</t>
  </si>
  <si>
    <t>E07000033</t>
  </si>
  <si>
    <t>Bolsover</t>
  </si>
  <si>
    <t>E07000034</t>
  </si>
  <si>
    <t>Chesterfield</t>
  </si>
  <si>
    <t>E06000015</t>
  </si>
  <si>
    <t>Derby</t>
  </si>
  <si>
    <t>E07000035</t>
  </si>
  <si>
    <t>Derbyshire Dales</t>
  </si>
  <si>
    <t>E07000036</t>
  </si>
  <si>
    <t>Erewash</t>
  </si>
  <si>
    <t>E07000037</t>
  </si>
  <si>
    <t>High Peak</t>
  </si>
  <si>
    <t>E07000038</t>
  </si>
  <si>
    <t>North East Derbyshire</t>
  </si>
  <si>
    <t>E07000039</t>
  </si>
  <si>
    <t>South Derbyshire</t>
  </si>
  <si>
    <t>LEICESTERSHIRE</t>
  </si>
  <si>
    <t>E07000129</t>
  </si>
  <si>
    <t>Blaby</t>
  </si>
  <si>
    <t>E07000130</t>
  </si>
  <si>
    <t>Charnwood</t>
  </si>
  <si>
    <t>E07000131</t>
  </si>
  <si>
    <t>Harborough</t>
  </si>
  <si>
    <t>E07000132</t>
  </si>
  <si>
    <t>Hinckley And Bosworth</t>
  </si>
  <si>
    <t>E06000016</t>
  </si>
  <si>
    <t>Leicester</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</si>
  <si>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</si>
  <si>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</si>
  <si>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</si>
  <si>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</si>
  <si>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</si>
  <si>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</si>
  <si>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</si>
  <si>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</si>
  <si>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</si>
  <si>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</si>
  <si>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</si>
  <si>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</si>
  <si>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</si>
  <si>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</si>
  <si>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</si>
  <si>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South Holland</t>
  </si>
  <si>
    <t>E07000141</t>
  </si>
  <si>
    <t>South Kesteven</t>
  </si>
  <si>
    <t>E07000142</t>
  </si>
  <si>
    <t>West Lindsey</t>
  </si>
  <si>
    <t>..</t>
  </si>
  <si>
    <t>NORTHAMPTONSHIRE</t>
  </si>
  <si>
    <t>E06000061</t>
  </si>
  <si>
    <r>
      <t xml:space="preserve">North Northamptonshire </t>
    </r>
    <r>
      <rPr>
        <vertAlign val="superscript"/>
        <sz val="11"/>
        <color theme="1"/>
        <rFont val="Calibri"/>
        <family val="2"/>
        <scheme val="minor"/>
      </rPr>
      <t>[7]</t>
    </r>
  </si>
  <si>
    <t>E06000062</t>
  </si>
  <si>
    <r>
      <t xml:space="preserve">West Northamptonshire </t>
    </r>
    <r>
      <rPr>
        <vertAlign val="superscript"/>
        <sz val="11"/>
        <color theme="1"/>
        <rFont val="Calibri"/>
        <family val="2"/>
        <scheme val="minor"/>
      </rPr>
      <t>[8]</t>
    </r>
  </si>
  <si>
    <t>West Northamptonshire Udc</t>
  </si>
  <si>
    <t>NOTTINGHAMSHIRE</t>
  </si>
  <si>
    <t>E07000170</t>
  </si>
  <si>
    <t>Ashfield</t>
  </si>
  <si>
    <t>E07000171</t>
  </si>
  <si>
    <t>Bassetlaw</t>
  </si>
  <si>
    <t>E07000172</t>
  </si>
  <si>
    <t>Broxtowe</t>
  </si>
  <si>
    <t>E07000173</t>
  </si>
  <si>
    <t>Gedling</t>
  </si>
  <si>
    <t>E07000174</t>
  </si>
  <si>
    <t>Mansfield</t>
  </si>
  <si>
    <t>E07000175</t>
  </si>
  <si>
    <t>Newark And Sherwood</t>
  </si>
  <si>
    <t>E06000018</t>
  </si>
  <si>
    <t>Nottingham</t>
  </si>
  <si>
    <t>E07000176</t>
  </si>
  <si>
    <t>Rushcliffe</t>
  </si>
  <si>
    <t>RUTLAND</t>
  </si>
  <si>
    <t>E06000017</t>
  </si>
  <si>
    <t>Rutland</t>
  </si>
  <si>
    <t>E12000006</t>
  </si>
  <si>
    <t>EAST OF ENGLAND</t>
  </si>
  <si>
    <t>BEDFORDSHIRE</t>
  </si>
  <si>
    <t>E06000055</t>
  </si>
  <si>
    <t>Bedford</t>
  </si>
  <si>
    <t>E06000056</t>
  </si>
  <si>
    <t>Central Bedfordshire</t>
  </si>
  <si>
    <t>E06000032</t>
  </si>
  <si>
    <t>Luton</t>
  </si>
  <si>
    <t>CAMBRIDGESHIRE</t>
  </si>
  <si>
    <t>E07000008</t>
  </si>
  <si>
    <t>Cambridge</t>
  </si>
  <si>
    <t>E07000009</t>
  </si>
  <si>
    <t>East Cambridgeshire</t>
  </si>
  <si>
    <t>E07000010</t>
  </si>
  <si>
    <t>Fenland</t>
  </si>
  <si>
    <t>E07000011</t>
  </si>
  <si>
    <t>Huntingdonshire</t>
  </si>
  <si>
    <t>E06000031</t>
  </si>
  <si>
    <t>Peterborough</t>
  </si>
  <si>
    <t>E07000012</t>
  </si>
  <si>
    <t>South Cambridgeshire</t>
  </si>
  <si>
    <t>ESSEX</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</si>
  <si>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</si>
  <si>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</si>
  <si>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</si>
  <si>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</si>
  <si>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</si>
  <si>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</si>
  <si>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</si>
  <si>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</si>
  <si>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</si>
  <si>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</si>
  <si>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</si>
  <si>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</si>
  <si>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</si>
  <si>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</si>
  <si>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</si>
  <si>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</si>
  <si>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</si>
  <si>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</si>
  <si>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</si>
  <si>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</si>
  <si>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E06000033</t>
  </si>
  <si>
    <t>Southend-on-Sea</t>
  </si>
  <si>
    <t>E07000076</t>
  </si>
  <si>
    <t>Tendring</t>
  </si>
  <si>
    <t>E06000034</t>
  </si>
  <si>
    <t>Thurrock</t>
  </si>
  <si>
    <t>Thurrock Udc</t>
  </si>
  <si>
    <t>E07000077</t>
  </si>
  <si>
    <t>Uttlesford</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</si>
  <si>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</si>
  <si>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</si>
  <si>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</si>
  <si>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</si>
  <si>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</si>
  <si>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</si>
  <si>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</si>
  <si>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</si>
  <si>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</si>
  <si>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</si>
  <si>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</si>
  <si>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</si>
  <si>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</si>
  <si>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</si>
  <si>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</si>
  <si>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</si>
  <si>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</si>
  <si>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</si>
  <si>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</si>
  <si>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</si>
  <si>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</si>
  <si>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 xml:space="preserve">NORFOLK </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</si>
  <si>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</si>
  <si>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</si>
  <si>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</si>
  <si>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</si>
  <si>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</si>
  <si>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</si>
  <si>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</si>
  <si>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</si>
  <si>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</si>
  <si>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</si>
  <si>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</si>
  <si>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</si>
  <si>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</si>
  <si>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</si>
  <si>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SUFFOLK</t>
  </si>
  <si>
    <t>E07000200</t>
  </si>
  <si>
    <t>Babergh</t>
  </si>
  <si>
    <t>E07000244</t>
  </si>
  <si>
    <r>
      <t xml:space="preserve">East Suffolk </t>
    </r>
    <r>
      <rPr>
        <vertAlign val="superscript"/>
        <sz val="11"/>
        <color theme="1"/>
        <rFont val="Calibri"/>
        <family val="2"/>
        <scheme val="minor"/>
      </rPr>
      <t>[1]</t>
    </r>
  </si>
  <si>
    <t>E07000202</t>
  </si>
  <si>
    <t>Ipswich</t>
  </si>
  <si>
    <t>E07000203</t>
  </si>
  <si>
    <t>Mid Suffolk</t>
  </si>
  <si>
    <t>E07000245</t>
  </si>
  <si>
    <r>
      <t xml:space="preserve">West Suffolk </t>
    </r>
    <r>
      <rPr>
        <vertAlign val="superscript"/>
        <sz val="11"/>
        <color theme="1"/>
        <rFont val="Calibri"/>
        <family val="2"/>
        <scheme val="minor"/>
      </rPr>
      <t>[2]</t>
    </r>
  </si>
  <si>
    <t>E12000007</t>
  </si>
  <si>
    <t>LONDON</t>
  </si>
  <si>
    <t>E09000002</t>
  </si>
  <si>
    <t>Barking and Dagenham</t>
  </si>
  <si>
    <t>E09000003</t>
  </si>
  <si>
    <t>Barnet</t>
  </si>
  <si>
    <t>E09000004</t>
  </si>
  <si>
    <t>Bexley</t>
  </si>
  <si>
    <t>E09000005</t>
  </si>
  <si>
    <t>Brent</t>
  </si>
  <si>
    <t>E09000006</t>
  </si>
  <si>
    <t>Bromley</t>
  </si>
  <si>
    <t>E09000007</t>
  </si>
  <si>
    <t>Camden</t>
  </si>
  <si>
    <t>E09000001</t>
  </si>
  <si>
    <t>City Of London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</si>
  <si>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</si>
  <si>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</si>
  <si>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</si>
  <si>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</si>
  <si>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</si>
  <si>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</si>
  <si>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</si>
  <si>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</si>
  <si>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</si>
  <si>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</si>
  <si>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</si>
  <si>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</si>
  <si>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</si>
  <si>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</si>
  <si>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</si>
  <si>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</si>
  <si>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</si>
  <si>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</si>
  <si>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</si>
  <si>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</si>
  <si>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</si>
  <si>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</si>
  <si>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</si>
  <si>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</si>
  <si>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</si>
  <si>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</si>
  <si>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</si>
  <si>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</si>
  <si>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</si>
  <si>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</si>
  <si>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</si>
  <si>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</si>
  <si>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E51000001</t>
  </si>
  <si>
    <t>London Legacy Development Corporation</t>
  </si>
  <si>
    <t>London Thames Gateway Udc*</t>
  </si>
  <si>
    <t>E09000024</t>
  </si>
  <si>
    <t>Merton</t>
  </si>
  <si>
    <t>E09000025</t>
  </si>
  <si>
    <t>Newham</t>
  </si>
  <si>
    <t>E51000002</t>
  </si>
  <si>
    <t>Old Oak And Park Royal Development Corporation</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</si>
  <si>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</si>
  <si>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</si>
  <si>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</si>
  <si>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</si>
  <si>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</si>
  <si>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</si>
  <si>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</si>
  <si>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</si>
  <si>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</si>
  <si>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</si>
  <si>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</si>
  <si>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</si>
  <si>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</si>
  <si>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</si>
  <si>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</si>
  <si>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</si>
  <si>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E12000008</t>
  </si>
  <si>
    <t>SOUTH EAST</t>
  </si>
  <si>
    <t>BERKSHIRE</t>
  </si>
  <si>
    <t>E06000036</t>
  </si>
  <si>
    <t>Bracknell Forest</t>
  </si>
  <si>
    <t>E06000038</t>
  </si>
  <si>
    <t>Reading</t>
  </si>
  <si>
    <t>E06000039</t>
  </si>
  <si>
    <t>Slough</t>
  </si>
  <si>
    <t>E06000037</t>
  </si>
  <si>
    <t>West Berkshire</t>
  </si>
  <si>
    <t>E06000040</t>
  </si>
  <si>
    <t>Windsor And Maidenhead</t>
  </si>
  <si>
    <t>E06000041</t>
  </si>
  <si>
    <t>Wokingham</t>
  </si>
  <si>
    <t>E06000060</t>
  </si>
  <si>
    <t>BUCKINGHAMSHIRE</t>
  </si>
  <si>
    <r>
      <t xml:space="preserve">Buckinghamshire </t>
    </r>
    <r>
      <rPr>
        <b/>
        <vertAlign val="superscript"/>
        <sz val="11"/>
        <color theme="1"/>
        <rFont val="Calibri"/>
        <family val="2"/>
        <scheme val="minor"/>
      </rPr>
      <t>[6]</t>
    </r>
  </si>
  <si>
    <t>E06000042</t>
  </si>
  <si>
    <t>Milton Keynes</t>
  </si>
  <si>
    <t>Milton Keynes Partnership Udc</t>
  </si>
  <si>
    <t>EAST SUSSEX</t>
  </si>
  <si>
    <t>E06000043</t>
  </si>
  <si>
    <t>Brighton And Hove</t>
  </si>
  <si>
    <t>E07000061</t>
  </si>
  <si>
    <t>Eastbourne</t>
  </si>
  <si>
    <t>E07000062</t>
  </si>
  <si>
    <t>Hastings</t>
  </si>
  <si>
    <t>E07000063</t>
  </si>
  <si>
    <t>Lewes</t>
  </si>
  <si>
    <t>E07000064</t>
  </si>
  <si>
    <t>Rother</t>
  </si>
  <si>
    <t>E07000065</t>
  </si>
  <si>
    <t>Wealden</t>
  </si>
  <si>
    <t>HAMPSHIRE</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</si>
  <si>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</si>
  <si>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</si>
  <si>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</si>
  <si>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</si>
  <si>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</si>
  <si>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</si>
  <si>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</si>
  <si>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</si>
  <si>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</si>
  <si>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</si>
  <si>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</si>
  <si>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</si>
  <si>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</si>
  <si>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</si>
  <si>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</si>
  <si>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</si>
  <si>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E06000044</t>
  </si>
  <si>
    <t>Portsmouth</t>
  </si>
  <si>
    <t>E07000092</t>
  </si>
  <si>
    <t>Rushmoor</t>
  </si>
  <si>
    <t>E06000045</t>
  </si>
  <si>
    <t>Southampton</t>
  </si>
  <si>
    <t>E07000093</t>
  </si>
  <si>
    <t>Test Valley</t>
  </si>
  <si>
    <t>E07000094</t>
  </si>
  <si>
    <t>Winchester</t>
  </si>
  <si>
    <t>E06000046</t>
  </si>
  <si>
    <t>ISLE OF WIGHT</t>
  </si>
  <si>
    <t>Isle of Wight</t>
  </si>
  <si>
    <t>KENT</t>
  </si>
  <si>
    <t>E07000105</t>
  </si>
  <si>
    <t>Ashford</t>
  </si>
  <si>
    <t>E07000106</t>
  </si>
  <si>
    <t>Canterbury</t>
  </si>
  <si>
    <t>E07000107</t>
  </si>
  <si>
    <t>Dartford</t>
  </si>
  <si>
    <t>E07000108</t>
  </si>
  <si>
    <t>Dover</t>
  </si>
  <si>
    <t>E51000003</t>
  </si>
  <si>
    <t>Ebbsfleet Development Corporation</t>
  </si>
  <si>
    <t>E07000109</t>
  </si>
  <si>
    <t>Gravesham</t>
  </si>
  <si>
    <t>E07000110</t>
  </si>
  <si>
    <t>Maidstone</t>
  </si>
  <si>
    <t>E06000035</t>
  </si>
  <si>
    <t>Medway</t>
  </si>
  <si>
    <t>E07000111</t>
  </si>
  <si>
    <t>Sevenoaks</t>
  </si>
  <si>
    <t>E07000112</t>
  </si>
  <si>
    <t>Folkestone and Hythe †</t>
  </si>
  <si>
    <t>E07000113</t>
  </si>
  <si>
    <t>Swale</t>
  </si>
  <si>
    <t>E07000114</t>
  </si>
  <si>
    <t>Thanet</t>
  </si>
  <si>
    <t>E07000115</t>
  </si>
  <si>
    <t>Tonbridge And Malling</t>
  </si>
  <si>
    <t>E07000116</t>
  </si>
  <si>
    <t>Tunbridge Wells</t>
  </si>
  <si>
    <t>OXFORDSHIRE</t>
  </si>
  <si>
    <t>E07000177</t>
  </si>
  <si>
    <t>Cherwell</t>
  </si>
  <si>
    <t>E07000178</t>
  </si>
  <si>
    <t>Oxford</t>
  </si>
  <si>
    <t>E07000179</t>
  </si>
  <si>
    <t>South Oxfordshire</t>
  </si>
  <si>
    <t>E07000180</t>
  </si>
  <si>
    <t>Vale Of White Horse</t>
  </si>
  <si>
    <t>E07000181</t>
  </si>
  <si>
    <t>West Oxfordshire</t>
  </si>
  <si>
    <t xml:space="preserve">SURREY </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</si>
  <si>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</si>
  <si>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</si>
  <si>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</si>
  <si>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</si>
  <si>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</si>
  <si>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</si>
  <si>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</si>
  <si>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</si>
  <si>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</si>
  <si>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</si>
  <si>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</si>
  <si>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</si>
  <si>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</si>
  <si>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</si>
  <si>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</si>
  <si>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</si>
  <si>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</si>
  <si>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</si>
  <si>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</si>
  <si>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</si>
  <si>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</si>
  <si>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</si>
  <si>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WEST SUSSEX</t>
  </si>
  <si>
    <t>E07000223</t>
  </si>
  <si>
    <t>Adur</t>
  </si>
  <si>
    <t>E07000224</t>
  </si>
  <si>
    <t>Arun</t>
  </si>
  <si>
    <t>E07000225</t>
  </si>
  <si>
    <t>Chichester</t>
  </si>
  <si>
    <t>E07000226</t>
  </si>
  <si>
    <t>Crawley</t>
  </si>
  <si>
    <t>E07000227</t>
  </si>
  <si>
    <t>Horsham</t>
  </si>
  <si>
    <t>E07000228</t>
  </si>
  <si>
    <t>Mid Sussex</t>
  </si>
  <si>
    <t>E07000229</t>
  </si>
  <si>
    <t>Worthing</t>
  </si>
  <si>
    <t>E12000009</t>
  </si>
  <si>
    <t xml:space="preserve">SOUTH WEST </t>
  </si>
  <si>
    <t>E06000023</t>
  </si>
  <si>
    <t>Bristol, City of</t>
  </si>
  <si>
    <t>E06000052</t>
  </si>
  <si>
    <t>CORNWALL</t>
  </si>
  <si>
    <t>Cornwall</t>
  </si>
  <si>
    <t>DEVON</t>
  </si>
  <si>
    <t>E07000040</t>
  </si>
  <si>
    <t>East Devon</t>
  </si>
  <si>
    <t>E07000041</t>
  </si>
  <si>
    <t>Exeter</t>
  </si>
  <si>
    <t>E07000042</t>
  </si>
  <si>
    <t>Mid Devon</t>
  </si>
  <si>
    <t>E07000043</t>
  </si>
  <si>
    <t>North Devon</t>
  </si>
  <si>
    <t>E06000026</t>
  </si>
  <si>
    <t>Plymouth</t>
  </si>
  <si>
    <t>E07000044</t>
  </si>
  <si>
    <t>South Hams</t>
  </si>
  <si>
    <t>E07000045</t>
  </si>
  <si>
    <t>Teignbridge</t>
  </si>
  <si>
    <t>E06000027</t>
  </si>
  <si>
    <t>Torbay</t>
  </si>
  <si>
    <t>E07000046</t>
  </si>
  <si>
    <t>Torridge</t>
  </si>
  <si>
    <t>E07000047</t>
  </si>
  <si>
    <t>West Devon</t>
  </si>
  <si>
    <t>DORSET</t>
  </si>
  <si>
    <t>E06000058</t>
  </si>
  <si>
    <r>
      <t xml:space="preserve">Bournemouth, Christchurch and Poole </t>
    </r>
    <r>
      <rPr>
        <vertAlign val="superscript"/>
        <sz val="11"/>
        <color theme="1"/>
        <rFont val="Calibri"/>
        <family val="2"/>
        <scheme val="minor"/>
      </rPr>
      <t>[3]</t>
    </r>
  </si>
  <si>
    <t>E06000059</t>
  </si>
  <si>
    <r>
      <t xml:space="preserve">Dorset </t>
    </r>
    <r>
      <rPr>
        <vertAlign val="superscript"/>
        <sz val="11"/>
        <color theme="1"/>
        <rFont val="Calibri"/>
        <family val="2"/>
        <scheme val="minor"/>
      </rPr>
      <t>[4]</t>
    </r>
  </si>
  <si>
    <t>GLOUCESTERSHIRE</t>
  </si>
  <si>
    <t>E07000078</t>
  </si>
  <si>
    <t>Cheltenham</t>
  </si>
  <si>
    <t>E07000079</t>
  </si>
  <si>
    <t>Cotswold</t>
  </si>
  <si>
    <t>E07000080</t>
  </si>
  <si>
    <t>Forest Of Dean</t>
  </si>
  <si>
    <t>E07000081</t>
  </si>
  <si>
    <t>Gloucester</t>
  </si>
  <si>
    <t>E06000025</t>
  </si>
  <si>
    <t>South Gloucestershire</t>
  </si>
  <si>
    <t>E07000082</t>
  </si>
  <si>
    <t>Stroud</t>
  </si>
  <si>
    <t>E07000083</t>
  </si>
  <si>
    <t>Tewkesbury</t>
  </si>
  <si>
    <t>E06000053</t>
  </si>
  <si>
    <t>ISLES OF SCILLY</t>
  </si>
  <si>
    <t>SOMERSET</t>
  </si>
  <si>
    <t>E06000022</t>
  </si>
  <si>
    <t>Bath And North East Somerset</t>
  </si>
  <si>
    <t>E07000187</t>
  </si>
  <si>
    <t>Mendip</t>
  </si>
  <si>
    <t>E06000024</t>
  </si>
  <si>
    <t>North Somerset</t>
  </si>
  <si>
    <t>E07000188</t>
  </si>
  <si>
    <t>Sedgemoor</t>
  </si>
  <si>
    <t>E07000189</t>
  </si>
  <si>
    <t>South Somerset</t>
  </si>
  <si>
    <t>E07000246</t>
  </si>
  <si>
    <r>
      <t xml:space="preserve">Somerset West and Taunton </t>
    </r>
    <r>
      <rPr>
        <vertAlign val="superscript"/>
        <sz val="11"/>
        <color theme="1"/>
        <rFont val="Calibri"/>
        <family val="2"/>
        <scheme val="minor"/>
      </rPr>
      <t>[5]</t>
    </r>
  </si>
  <si>
    <t>WILTSHIRE</t>
  </si>
  <si>
    <t>E06000054</t>
  </si>
  <si>
    <t>Wiltshire</t>
  </si>
  <si>
    <t>E06000030</t>
  </si>
  <si>
    <t>Swindon</t>
  </si>
  <si>
    <t>NATIONAL PARKS TOTAL</t>
  </si>
  <si>
    <t>E26000007</t>
  </si>
  <si>
    <t>The Broads Authority</t>
  </si>
  <si>
    <t>E26000001</t>
  </si>
  <si>
    <t>Dartmoor National Park</t>
  </si>
  <si>
    <t>E26000002</t>
  </si>
  <si>
    <t>Exmoor National Park</t>
  </si>
  <si>
    <t>E26000011</t>
  </si>
  <si>
    <t>Lake District National Park</t>
  </si>
  <si>
    <t>E26000009</t>
  </si>
  <si>
    <t>New Forest National Park</t>
  </si>
  <si>
    <t>E26000005</t>
  </si>
  <si>
    <t>North York Moors National Park</t>
  </si>
  <si>
    <t>E26000004</t>
  </si>
  <si>
    <t>Northumberland National Park</t>
  </si>
  <si>
    <t>E26000006</t>
  </si>
  <si>
    <t>Peak District National Park</t>
  </si>
  <si>
    <t>E26000010</t>
  </si>
  <si>
    <t>South Downs National Park</t>
  </si>
  <si>
    <t>E26000012</t>
  </si>
  <si>
    <t>Yorkshire Dales National Park</t>
  </si>
  <si>
    <t>E92000001</t>
  </si>
  <si>
    <t>ENGLAND TOTAL</t>
  </si>
  <si>
    <t>*South Downs National Park was created in 2011 and took over planning applications and other consents from 15 local authorities in the South East. Data only available from 2013/14.</t>
  </si>
  <si>
    <t xml:space="preserve">† Folkestone and Hythe Council was reported as Shepway Council prior to April 2018 </t>
  </si>
  <si>
    <t>1. Comprises Suffolk Coastal from 1 July 2018 to 31 March 2019 and East Suffolk from 1 April to 30 June 2019</t>
  </si>
  <si>
    <t>2. Comprises Forest Heath and St Edmundsbury from 1 July 2018 to 31 March 2019 and West Suffolk from 1 April to 30 June 2019</t>
  </si>
  <si>
    <t>3. Comprises Christchurch district and Bournemouth and Poole unitaries from 1 July 2018 to 31 March 2019 and Bournemouth, Christchurch and Poole unitary authority from 1 April to 30 June 2019</t>
  </si>
  <si>
    <t>4. Comprises East Dorset, North Dorset, Purbeck, West Dorset and Weymouth &amp; Portland from 1 July 2018 to 31 March 2019 and Dorset unitary authority from 1 April to 30 June 2019</t>
  </si>
  <si>
    <t>5. Comprises West Somerset and Taunton Deane from 1 July 2018 to 31 March 2019 and Somerset West and Taunton from 1 April to 30 June 2019</t>
  </si>
  <si>
    <t>6. from 1 April 2020, Aylesbury Vale, Chiltern, South Bucks and Wycombe which have comprised the new Buckinghamshire unitary authority</t>
  </si>
  <si>
    <t>7. Comprises Corby, East Northamptonshire, Kettering and Wellingborough from 1 July 2020 to 31 March 2021 and North Northamptonshire unitary authority from 1 April to 30 June 2021.</t>
  </si>
  <si>
    <t>8. Comprises Daventry, Northampton and South Northamptonshire from 1 July 2020 to 31 March 2021 and West Northamptonshire unitary authority from 1 April to 30 June 2021.</t>
  </si>
  <si>
    <t>Source: Ministry of Housing, Communities &amp; Local Government: Live Table P124A</t>
  </si>
  <si>
    <t>Planning applications</t>
  </si>
  <si>
    <t>Planning data can be used as an indicator of the development pressures affecting the historic environment.  For more information please go to http://www.planningportal.gov.uk/planning/</t>
  </si>
  <si>
    <t xml:space="preserve">Number of planning application decisions </t>
  </si>
  <si>
    <t>2002/03</t>
  </si>
  <si>
    <t>2003/04</t>
  </si>
  <si>
    <t>2004/05</t>
  </si>
  <si>
    <t>2005/06</t>
  </si>
  <si>
    <t>2006/07</t>
  </si>
  <si>
    <t>2007/08</t>
  </si>
  <si>
    <t>2008/09</t>
  </si>
  <si>
    <t>% change
2002/03 to 2021/22</t>
  </si>
  <si>
    <t>% change
2020/21 to 2021/22</t>
  </si>
  <si>
    <t>Trends</t>
  </si>
  <si>
    <t>North East</t>
  </si>
  <si>
    <t>North West</t>
  </si>
  <si>
    <t>Yorkshire and the Humber</t>
  </si>
  <si>
    <t>East Midlands</t>
  </si>
  <si>
    <t>West Midlands</t>
  </si>
  <si>
    <t>East of England</t>
  </si>
  <si>
    <t>London</t>
  </si>
  <si>
    <t>South East</t>
  </si>
  <si>
    <t>South West</t>
  </si>
  <si>
    <r>
      <t xml:space="preserve">National Parks Authorities </t>
    </r>
    <r>
      <rPr>
        <vertAlign val="superscript"/>
        <sz val="11"/>
        <color theme="1"/>
        <rFont val="Calibri"/>
        <family val="2"/>
        <scheme val="minor"/>
      </rPr>
      <t>[1]</t>
    </r>
  </si>
  <si>
    <t>England</t>
  </si>
  <si>
    <t xml:space="preserve">1 National Parks data is not available until 2008/09 </t>
  </si>
  <si>
    <t>Listed Building Consents by Local Authority</t>
  </si>
  <si>
    <t>Number of listed buildings consent decisions</t>
  </si>
  <si>
    <t>County/ Subregion</t>
  </si>
  <si>
    <t>Local Authority</t>
  </si>
  <si>
    <t>Change 
2020/21 to 2021/22</t>
  </si>
  <si>
    <t>Redcar and Cleveland</t>
  </si>
  <si>
    <t>Cheshire West and Chester</t>
  </si>
  <si>
    <t>Barrow-in-Furness</t>
  </si>
  <si>
    <t>Blackburn with Darwen</t>
  </si>
  <si>
    <t>YORKSHIRE AND THE HUMBERSIDE</t>
  </si>
  <si>
    <t>East Riding of Yorkshire</t>
  </si>
  <si>
    <t>LINCOLNSHIRE</t>
  </si>
  <si>
    <t>NORTH YORKSHIRE</t>
  </si>
  <si>
    <t>Telford and Wrekin</t>
  </si>
  <si>
    <t xml:space="preserve">STAFFORDSHIRE </t>
  </si>
  <si>
    <t>Stoke-on-Trent</t>
  </si>
  <si>
    <t>Nuneaton and Bedworth</t>
  </si>
  <si>
    <t>Stratford-on-Avon</t>
  </si>
  <si>
    <t>Hinckley and Bosworth</t>
  </si>
  <si>
    <t>Oadby and Wigston</t>
  </si>
  <si>
    <t>West Northamptonshire UDC</t>
  </si>
  <si>
    <t>Newark and Sherwood</t>
  </si>
  <si>
    <t>Thurrock UDC</t>
  </si>
  <si>
    <t>NORFOLK</t>
  </si>
  <si>
    <t>King's Lynn and West Norfolk</t>
  </si>
  <si>
    <t>City of London</t>
  </si>
  <si>
    <t>Kingston upon Thames</t>
  </si>
  <si>
    <t>London Thames Gateway UDC</t>
  </si>
  <si>
    <t>Old Oak and Park Royal Development Corporation</t>
  </si>
  <si>
    <t>Richmond upon Thames</t>
  </si>
  <si>
    <t>Windsor and Maidenhead</t>
  </si>
  <si>
    <t>Brighton and Hove</t>
  </si>
  <si>
    <t>Basingstoke and Deane</t>
  </si>
  <si>
    <t>Isle Of Wight</t>
  </si>
  <si>
    <t>Tonbridge and Malling</t>
  </si>
  <si>
    <t>Vale of White Horse</t>
  </si>
  <si>
    <t>SURREY</t>
  </si>
  <si>
    <t>Epsom and Ewell</t>
  </si>
  <si>
    <t>Reigate and Banstead</t>
  </si>
  <si>
    <t>SOUTH WEST</t>
  </si>
  <si>
    <t>Forest of Dean</t>
  </si>
  <si>
    <t>Bath and North East Somerset</t>
  </si>
  <si>
    <t>NATIONAL PARKS</t>
  </si>
  <si>
    <t>6. To enable comparison between years, figures are provided separately for Aylesbury Vale, Chiltern, South Bucks and Wycombe which from 1 April 2020 have comprised the new Buckinghamshire unitary authority</t>
  </si>
  <si>
    <t>Listed Buildings Consent</t>
  </si>
  <si>
    <t>The consent regime for altering or demolishing listed buildings is operated by Local Planning Authorities, with Historic England required to be consulted on all applications affecting grade I and grade II* buildings. For further information see: http://www.historicengland.org.uk/advice/planning/consents/lbc/</t>
  </si>
  <si>
    <r>
      <t xml:space="preserve">Number of listed building consent decisions </t>
    </r>
    <r>
      <rPr>
        <vertAlign val="superscript"/>
        <sz val="14"/>
        <color theme="2" tint="-0.749961851863155"/>
        <rFont val="Calibri"/>
        <family val="2"/>
      </rPr>
      <t>[1]</t>
    </r>
  </si>
  <si>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</si>
  <si>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</si>
  <si>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</si>
  <si>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</si>
  <si>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</si>
  <si>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</si>
  <si>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</si>
  <si>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</si>
  <si>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</si>
  <si>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</si>
  <si>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</si>
  <si>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</si>
  <si>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</si>
  <si>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change  
2020/21 to 2021/22</t>
  </si>
  <si>
    <t>% of planning application decisions</t>
  </si>
  <si>
    <t>Trend</t>
  </si>
  <si>
    <r>
      <t xml:space="preserve">National Parks Authorities </t>
    </r>
    <r>
      <rPr>
        <vertAlign val="superscript"/>
        <sz val="11"/>
        <color theme="1"/>
        <rFont val="Calibri"/>
        <family val="2"/>
        <scheme val="minor"/>
      </rPr>
      <t>[2]</t>
    </r>
  </si>
  <si>
    <t>Number of listed buildings consents decisions - demolition</t>
  </si>
  <si>
    <t>% change</t>
  </si>
  <si>
    <t>No.</t>
  </si>
  <si>
    <t>% demolition of total LBC</t>
  </si>
  <si>
    <t>% demolition 
of total LBC</t>
  </si>
  <si>
    <t>% Change
2009/10 to 2021/22</t>
  </si>
  <si>
    <t>National Parks Authorities</t>
  </si>
  <si>
    <t>1 Due to rounding the regional figures may not equal the national figure above</t>
  </si>
  <si>
    <t>2 National Parks data available from 2008/09</t>
  </si>
  <si>
    <t xml:space="preserve">Planning Applications Affecting Registered Historic Parks and Gardens </t>
  </si>
  <si>
    <t>All planning applications affecting registered parks and gardens must be sent to the Garden Trust. The Gardens Trust was formed on 24 July 2015 through the merger of The Garden History Society (GHS) and the Association of Gardens Trusts (AGT). 
To find out more please go to http://www.gardenstrusts.org.uk/</t>
  </si>
  <si>
    <t>All planning applications received-registered parks and gardens only</t>
  </si>
  <si>
    <t>Applications affecting grade I sites</t>
  </si>
  <si>
    <t>Applications affecting grade II* sites</t>
  </si>
  <si>
    <t>Applications affecting grade II sites</t>
  </si>
  <si>
    <t>Sub region/ County</t>
  </si>
  <si>
    <t>2020/22</t>
  </si>
  <si>
    <r>
      <t>2010/11</t>
    </r>
    <r>
      <rPr>
        <sz val="11"/>
        <color rgb="FF555555"/>
        <rFont val="Calibri"/>
        <family val="2"/>
        <scheme val="minor"/>
      </rPr>
      <t>_I</t>
    </r>
  </si>
  <si>
    <r>
      <t>2011/12</t>
    </r>
    <r>
      <rPr>
        <sz val="11"/>
        <color rgb="FF555555"/>
        <rFont val="Calibri"/>
        <family val="2"/>
        <scheme val="minor"/>
      </rPr>
      <t>_I</t>
    </r>
  </si>
  <si>
    <r>
      <t>2012/13</t>
    </r>
    <r>
      <rPr>
        <sz val="11"/>
        <color rgb="FF555555"/>
        <rFont val="Calibri"/>
        <family val="2"/>
        <scheme val="minor"/>
      </rPr>
      <t>_I</t>
    </r>
  </si>
  <si>
    <r>
      <t>2013/14</t>
    </r>
    <r>
      <rPr>
        <sz val="11"/>
        <color rgb="FF555555"/>
        <rFont val="Calibri"/>
        <family val="2"/>
        <scheme val="minor"/>
      </rPr>
      <t>_I</t>
    </r>
  </si>
  <si>
    <r>
      <t>2014/15</t>
    </r>
    <r>
      <rPr>
        <sz val="11"/>
        <color rgb="FF555555"/>
        <rFont val="Calibri"/>
        <family val="2"/>
        <scheme val="minor"/>
      </rPr>
      <t>_I</t>
    </r>
  </si>
  <si>
    <r>
      <t>2015/16</t>
    </r>
    <r>
      <rPr>
        <sz val="11"/>
        <color rgb="FF555555"/>
        <rFont val="Calibri"/>
        <family val="2"/>
        <scheme val="minor"/>
      </rPr>
      <t>_I</t>
    </r>
  </si>
  <si>
    <r>
      <t>2016/17</t>
    </r>
    <r>
      <rPr>
        <sz val="11"/>
        <color rgb="FF555555"/>
        <rFont val="Calibri"/>
        <family val="2"/>
        <scheme val="minor"/>
      </rPr>
      <t>_I</t>
    </r>
  </si>
  <si>
    <r>
      <t>2017/18</t>
    </r>
    <r>
      <rPr>
        <sz val="11"/>
        <color rgb="FF555555"/>
        <rFont val="Calibri"/>
        <family val="2"/>
        <scheme val="minor"/>
      </rPr>
      <t>_I</t>
    </r>
  </si>
  <si>
    <r>
      <t>2018/19</t>
    </r>
    <r>
      <rPr>
        <sz val="11"/>
        <color rgb="FF555555"/>
        <rFont val="Calibri"/>
        <family val="2"/>
        <scheme val="minor"/>
      </rPr>
      <t>_I</t>
    </r>
  </si>
  <si>
    <r>
      <t>2019/20</t>
    </r>
    <r>
      <rPr>
        <sz val="11"/>
        <color rgb="FF555555"/>
        <rFont val="Calibri"/>
        <family val="2"/>
        <scheme val="minor"/>
      </rPr>
      <t>_I</t>
    </r>
  </si>
  <si>
    <r>
      <t>2020/21</t>
    </r>
    <r>
      <rPr>
        <sz val="11"/>
        <color rgb="FF555555"/>
        <rFont val="Calibri"/>
        <family val="2"/>
        <scheme val="minor"/>
      </rPr>
      <t>_I</t>
    </r>
  </si>
  <si>
    <t>2021/22_I</t>
  </si>
  <si>
    <r>
      <t>2010/11</t>
    </r>
    <r>
      <rPr>
        <sz val="11"/>
        <color rgb="FF555555"/>
        <rFont val="Calibri"/>
        <family val="2"/>
        <scheme val="minor"/>
      </rPr>
      <t>_II*</t>
    </r>
  </si>
  <si>
    <r>
      <t>2011/12</t>
    </r>
    <r>
      <rPr>
        <sz val="11"/>
        <color rgb="FF555555"/>
        <rFont val="Calibri"/>
        <family val="2"/>
        <scheme val="minor"/>
      </rPr>
      <t>_II*</t>
    </r>
  </si>
  <si>
    <r>
      <t>2012/13</t>
    </r>
    <r>
      <rPr>
        <sz val="11"/>
        <color rgb="FF555555"/>
        <rFont val="Calibri"/>
        <family val="2"/>
        <scheme val="minor"/>
      </rPr>
      <t>_II*</t>
    </r>
  </si>
  <si>
    <r>
      <t>2013/14</t>
    </r>
    <r>
      <rPr>
        <sz val="11"/>
        <color rgb="FF555555"/>
        <rFont val="Calibri"/>
        <family val="2"/>
        <scheme val="minor"/>
      </rPr>
      <t>_II*</t>
    </r>
  </si>
  <si>
    <r>
      <t>2014/15</t>
    </r>
    <r>
      <rPr>
        <sz val="11"/>
        <color rgb="FF555555"/>
        <rFont val="Calibri"/>
        <family val="2"/>
        <scheme val="minor"/>
      </rPr>
      <t>_II*</t>
    </r>
  </si>
  <si>
    <r>
      <t>2015/16</t>
    </r>
    <r>
      <rPr>
        <sz val="11"/>
        <color rgb="FF555555"/>
        <rFont val="Calibri"/>
        <family val="2"/>
        <scheme val="minor"/>
      </rPr>
      <t>_II*</t>
    </r>
  </si>
  <si>
    <r>
      <t>2016/17</t>
    </r>
    <r>
      <rPr>
        <sz val="11"/>
        <color rgb="FF555555"/>
        <rFont val="Calibri"/>
        <family val="2"/>
        <scheme val="minor"/>
      </rPr>
      <t>_II*</t>
    </r>
  </si>
  <si>
    <r>
      <t>2017/18</t>
    </r>
    <r>
      <rPr>
        <sz val="11"/>
        <color rgb="FF555555"/>
        <rFont val="Calibri"/>
        <family val="2"/>
        <scheme val="minor"/>
      </rPr>
      <t>_II*</t>
    </r>
  </si>
  <si>
    <r>
      <t>2018/19</t>
    </r>
    <r>
      <rPr>
        <sz val="11"/>
        <color rgb="FF555555"/>
        <rFont val="Calibri"/>
        <family val="2"/>
        <scheme val="minor"/>
      </rPr>
      <t>_II*</t>
    </r>
  </si>
  <si>
    <r>
      <t>2019/20</t>
    </r>
    <r>
      <rPr>
        <sz val="11"/>
        <color rgb="FF555555"/>
        <rFont val="Calibri"/>
        <family val="2"/>
        <scheme val="minor"/>
      </rPr>
      <t>_II*</t>
    </r>
  </si>
  <si>
    <r>
      <t>2020/21</t>
    </r>
    <r>
      <rPr>
        <sz val="11"/>
        <color rgb="FF555555"/>
        <rFont val="Calibri"/>
        <family val="2"/>
        <scheme val="minor"/>
      </rPr>
      <t>_II*</t>
    </r>
  </si>
  <si>
    <t>2021/22_II*</t>
  </si>
  <si>
    <r>
      <t>2011/12</t>
    </r>
    <r>
      <rPr>
        <sz val="11"/>
        <color rgb="FF555555"/>
        <rFont val="Calibri"/>
        <family val="2"/>
        <scheme val="minor"/>
      </rPr>
      <t>_II</t>
    </r>
  </si>
  <si>
    <r>
      <t>2012/13</t>
    </r>
    <r>
      <rPr>
        <sz val="11"/>
        <color rgb="FF555555"/>
        <rFont val="Calibri"/>
        <family val="2"/>
        <scheme val="minor"/>
      </rPr>
      <t>_II</t>
    </r>
  </si>
  <si>
    <r>
      <t>2013/14</t>
    </r>
    <r>
      <rPr>
        <sz val="11"/>
        <color rgb="FF555555"/>
        <rFont val="Calibri"/>
        <family val="2"/>
        <scheme val="minor"/>
      </rPr>
      <t>_II</t>
    </r>
  </si>
  <si>
    <r>
      <t>2014/15</t>
    </r>
    <r>
      <rPr>
        <sz val="11"/>
        <color rgb="FF555555"/>
        <rFont val="Calibri"/>
        <family val="2"/>
        <scheme val="minor"/>
      </rPr>
      <t>_II</t>
    </r>
  </si>
  <si>
    <r>
      <t>2015/16</t>
    </r>
    <r>
      <rPr>
        <sz val="11"/>
        <color rgb="FF555555"/>
        <rFont val="Calibri"/>
        <family val="2"/>
        <scheme val="minor"/>
      </rPr>
      <t>_II</t>
    </r>
  </si>
  <si>
    <r>
      <t>2016/17</t>
    </r>
    <r>
      <rPr>
        <sz val="11"/>
        <color rgb="FF555555"/>
        <rFont val="Calibri"/>
        <family val="2"/>
        <scheme val="minor"/>
      </rPr>
      <t>_II</t>
    </r>
  </si>
  <si>
    <r>
      <t>2017/18</t>
    </r>
    <r>
      <rPr>
        <sz val="11"/>
        <color rgb="FF555555"/>
        <rFont val="Calibri"/>
        <family val="2"/>
        <scheme val="minor"/>
      </rPr>
      <t>_II</t>
    </r>
  </si>
  <si>
    <r>
      <t>2018/19</t>
    </r>
    <r>
      <rPr>
        <sz val="11"/>
        <color rgb="FF555555"/>
        <rFont val="Calibri"/>
        <family val="2"/>
        <scheme val="minor"/>
      </rPr>
      <t>_II</t>
    </r>
  </si>
  <si>
    <r>
      <t>2019/20</t>
    </r>
    <r>
      <rPr>
        <sz val="11"/>
        <color rgb="FF555555"/>
        <rFont val="Calibri"/>
        <family val="2"/>
        <scheme val="minor"/>
      </rPr>
      <t>_II</t>
    </r>
  </si>
  <si>
    <r>
      <t>2020/21</t>
    </r>
    <r>
      <rPr>
        <sz val="11"/>
        <color rgb="FF555555"/>
        <rFont val="Calibri"/>
        <family val="2"/>
        <scheme val="minor"/>
      </rPr>
      <t>_II</t>
    </r>
  </si>
  <si>
    <t>2021/22_II</t>
  </si>
  <si>
    <t>DURHAM</t>
  </si>
  <si>
    <t>Teesdale</t>
  </si>
  <si>
    <t xml:space="preserve">NORTHUMBERLAND </t>
  </si>
  <si>
    <t xml:space="preserve">Newcastle </t>
  </si>
  <si>
    <t>**</t>
  </si>
  <si>
    <t>Stockton</t>
  </si>
  <si>
    <t>NORTH EAST REGIONAL TOTAL</t>
  </si>
  <si>
    <t>Barrow in Furness</t>
  </si>
  <si>
    <t xml:space="preserve">NORTH WEST REGIONAL TOTAL </t>
  </si>
  <si>
    <t xml:space="preserve">East Riding of Yorkshire </t>
  </si>
  <si>
    <t xml:space="preserve">Kingston upon Hull </t>
  </si>
  <si>
    <t xml:space="preserve">North East Lincolnshire </t>
  </si>
  <si>
    <t xml:space="preserve">City of York </t>
  </si>
  <si>
    <t>Craven District</t>
  </si>
  <si>
    <t xml:space="preserve">Hambleton </t>
  </si>
  <si>
    <t>North Yorkshire County Council</t>
  </si>
  <si>
    <t xml:space="preserve">North York Moors National Park </t>
  </si>
  <si>
    <t xml:space="preserve">Richmondshire </t>
  </si>
  <si>
    <t xml:space="preserve">Yorkshire Dales National Park </t>
  </si>
  <si>
    <t xml:space="preserve">Barnsley </t>
  </si>
  <si>
    <t xml:space="preserve">Doncaster </t>
  </si>
  <si>
    <t xml:space="preserve">Rotherham </t>
  </si>
  <si>
    <t xml:space="preserve">Sheffield </t>
  </si>
  <si>
    <t xml:space="preserve">Bradford </t>
  </si>
  <si>
    <t xml:space="preserve">Calderdale </t>
  </si>
  <si>
    <t xml:space="preserve">Leeds </t>
  </si>
  <si>
    <t>YORKSHIRE AND THE HUMBER REGIONAL TOTAL</t>
  </si>
  <si>
    <t>Stratford-upon-Avon</t>
  </si>
  <si>
    <t>WEST MIDLANDS REGIONAL TOTAL</t>
  </si>
  <si>
    <t xml:space="preserve">Harborough </t>
  </si>
  <si>
    <t xml:space="preserve">Leicester </t>
  </si>
  <si>
    <t>North Northamptonshire</t>
  </si>
  <si>
    <t>West Northamptonshire</t>
  </si>
  <si>
    <t>Nottinghamshire CC</t>
  </si>
  <si>
    <t>EAST MIDLANDS REGIONAL TOTAL</t>
  </si>
  <si>
    <t>Cambridge City</t>
  </si>
  <si>
    <t>Southend on Sea</t>
  </si>
  <si>
    <t>Forest Heath</t>
  </si>
  <si>
    <t>St Edmundsbury</t>
  </si>
  <si>
    <t>Suffolk Coastal</t>
  </si>
  <si>
    <t>Waveney</t>
  </si>
  <si>
    <t>EAST OF ENGLAND REGIONAL TOTAL</t>
  </si>
  <si>
    <t>Barking &amp; Dagenham</t>
  </si>
  <si>
    <t xml:space="preserve">Islington </t>
  </si>
  <si>
    <t xml:space="preserve">Kingston upon Thames </t>
  </si>
  <si>
    <t>LONDON REGIONAL TOTAL</t>
  </si>
  <si>
    <t>Buckinghamshire County Council</t>
  </si>
  <si>
    <t>Buckinghamshire</t>
  </si>
  <si>
    <t xml:space="preserve">Hart </t>
  </si>
  <si>
    <t>New Forest (DC and NPA)</t>
  </si>
  <si>
    <t xml:space="preserve">Rushmoor </t>
  </si>
  <si>
    <t>Shepway</t>
  </si>
  <si>
    <t>Oxford City</t>
  </si>
  <si>
    <t xml:space="preserve">Waverley </t>
  </si>
  <si>
    <t>Mid-Sussex</t>
  </si>
  <si>
    <t>West Sussex CC</t>
  </si>
  <si>
    <t>SOUTH EAST REGIONAL TOTAL</t>
  </si>
  <si>
    <t>CITY OF BRISTOL</t>
  </si>
  <si>
    <t>Dartmoor National Park Authority</t>
  </si>
  <si>
    <t xml:space="preserve">Plymouth </t>
  </si>
  <si>
    <t>Borough of Poole</t>
  </si>
  <si>
    <t>Bournemouth</t>
  </si>
  <si>
    <t>Christchurch</t>
  </si>
  <si>
    <t>East Dorset</t>
  </si>
  <si>
    <t>North Dorset</t>
  </si>
  <si>
    <t>Purbeck</t>
  </si>
  <si>
    <t>West Dorset</t>
  </si>
  <si>
    <t>Weymouth and Portland</t>
  </si>
  <si>
    <t xml:space="preserve">Gloucester </t>
  </si>
  <si>
    <t>Taunton Deane</t>
  </si>
  <si>
    <t>West Somerset</t>
  </si>
  <si>
    <t>SOUTH WEST REGIONAL TOTAL</t>
  </si>
  <si>
    <t>All National Park Authority applications are included in the local authority areas unless otherwise stated</t>
  </si>
  <si>
    <t>**Indicates local authorities with no registered parks and gardens within the boundaries as of 06.06.2019. Source: Historic England</t>
  </si>
  <si>
    <t>All planning applications affecting registered parks and gardens must be sent to the Garden Trust. The Gardens Trust was formed on 24 July 2015 through the merger of The Garden History Society (GHS) and the Association of Gardens Trusts (AGT).
To find out more please go tohttp://www.gardenstrusts.org.uk/</t>
  </si>
  <si>
    <t>Planning Applications Received - Registered Parks and Gardens Only</t>
  </si>
  <si>
    <t>% change 
2003/04 to 2021/22</t>
  </si>
  <si>
    <t>% change 
2020/21 to 2021/22</t>
  </si>
  <si>
    <t>% of all England's registered park and garden consents by region</t>
  </si>
  <si>
    <t>All National Park Authority applications are included in the local authority areas unless otherwise stated.</t>
  </si>
  <si>
    <t xml:space="preserve">Source:  The Gardens Trust. </t>
  </si>
  <si>
    <t>Local Authority Conservation Area Consents</t>
  </si>
  <si>
    <t>As a result of the Enterprise and Regulatory Reform Act 2013, demolition of a building in a conservation area now requires planning permission rather than conservation area consent (CAC). This explains the sharp decline in CACs from 2014/15 1 - from 2017 Heritage Counts will not report on this indicator.</t>
  </si>
  <si>
    <t>Conservation Areas Consents</t>
  </si>
  <si>
    <r>
      <t xml:space="preserve">2014/15 </t>
    </r>
    <r>
      <rPr>
        <vertAlign val="superscript"/>
        <sz val="11"/>
        <color theme="1"/>
        <rFont val="Calibri"/>
        <family val="2"/>
        <scheme val="minor"/>
      </rPr>
      <t>[1]</t>
    </r>
  </si>
  <si>
    <t>TEES VALLEY</t>
  </si>
  <si>
    <t xml:space="preserve">Redcar and Cleveland </t>
  </si>
  <si>
    <t xml:space="preserve">Copeland </t>
  </si>
  <si>
    <t xml:space="preserve">Eden </t>
  </si>
  <si>
    <t xml:space="preserve">South Lakeland </t>
  </si>
  <si>
    <t xml:space="preserve">Oldham </t>
  </si>
  <si>
    <t>St Helens</t>
  </si>
  <si>
    <t xml:space="preserve">YORKSHIRE AND THE HUMBER </t>
  </si>
  <si>
    <t>LINCOLNSHIRE (part of)</t>
  </si>
  <si>
    <t xml:space="preserve">North Lincolnshire </t>
  </si>
  <si>
    <t xml:space="preserve">Craven </t>
  </si>
  <si>
    <t xml:space="preserve">Harrogate  </t>
  </si>
  <si>
    <t xml:space="preserve">Scarborough </t>
  </si>
  <si>
    <t xml:space="preserve">Selby </t>
  </si>
  <si>
    <t xml:space="preserve">Kirklees </t>
  </si>
  <si>
    <t xml:space="preserve">Wakefield </t>
  </si>
  <si>
    <t xml:space="preserve">WEST MIDLANDS </t>
  </si>
  <si>
    <t xml:space="preserve">Telford and Wrekin </t>
  </si>
  <si>
    <t>Newcastle under Lyme</t>
  </si>
  <si>
    <t xml:space="preserve">EAST MIDLANDS </t>
  </si>
  <si>
    <t>DERBYSHIRE</t>
  </si>
  <si>
    <t xml:space="preserve">NORTHAMPTONSHIRE </t>
  </si>
  <si>
    <t>Corby</t>
  </si>
  <si>
    <t>Daventry</t>
  </si>
  <si>
    <t>East Northamptonshire</t>
  </si>
  <si>
    <t>Kettering</t>
  </si>
  <si>
    <t>Northampton</t>
  </si>
  <si>
    <t>South Northamptonshire</t>
  </si>
  <si>
    <t>Wellingborough</t>
  </si>
  <si>
    <t>West Northamptonshire udc</t>
  </si>
  <si>
    <t xml:space="preserve">EAST OF ENGLAND </t>
  </si>
  <si>
    <t xml:space="preserve">Maldon </t>
  </si>
  <si>
    <t xml:space="preserve">Thurrock </t>
  </si>
  <si>
    <t xml:space="preserve">North Hertfordshire </t>
  </si>
  <si>
    <t xml:space="preserve">Waveney </t>
  </si>
  <si>
    <t xml:space="preserve">Hammersmith &amp; Fulham </t>
  </si>
  <si>
    <t>Kensington &amp; Chelsea</t>
  </si>
  <si>
    <t>London Thames Gateway Development Corporation</t>
  </si>
  <si>
    <t xml:space="preserve">Tower Hamlets </t>
  </si>
  <si>
    <t xml:space="preserve">Waltham Forest </t>
  </si>
  <si>
    <t xml:space="preserve">SOUTH EAST </t>
  </si>
  <si>
    <t>Aylesbury Vale</t>
  </si>
  <si>
    <t>Chiltern</t>
  </si>
  <si>
    <t>South Bucks</t>
  </si>
  <si>
    <t>Wycombe</t>
  </si>
  <si>
    <t>New Forest DC</t>
  </si>
  <si>
    <t>Broads Authority</t>
  </si>
  <si>
    <t>Dartmoor NP</t>
  </si>
  <si>
    <t>Exmoor NP</t>
  </si>
  <si>
    <t>Lake District NP</t>
  </si>
  <si>
    <t>New Forest NP</t>
  </si>
  <si>
    <t>North York Moors NP</t>
  </si>
  <si>
    <t>Northumberland NP</t>
  </si>
  <si>
    <t>Peak NP</t>
  </si>
  <si>
    <t>South Downs NP</t>
  </si>
  <si>
    <t>Yorkshire Dales NP</t>
  </si>
  <si>
    <t>Source: Ministry of Housing, Communities &amp; Local Government</t>
  </si>
  <si>
    <t>Conservation Area Consents</t>
  </si>
  <si>
    <r>
      <t xml:space="preserve">As a result of the Enterprise and Regulatory Reform Act 2013, demolition of a building in a conservation area now requires planning permission rather than conservation area consent (CAC). This explains the sharp decline in CACs from 2014/15 </t>
    </r>
    <r>
      <rPr>
        <vertAlign val="superscript"/>
        <sz val="11"/>
        <color theme="1"/>
        <rFont val="Calibri"/>
        <family val="2"/>
        <scheme val="minor"/>
      </rPr>
      <t>[1]</t>
    </r>
    <r>
      <rPr>
        <sz val="11"/>
        <color theme="1"/>
        <rFont val="Calibri"/>
        <family val="2"/>
        <scheme val="minor"/>
      </rPr>
      <t>. From 2017 Heritage Counts will not report on this indicator.</t>
    </r>
  </si>
  <si>
    <t>Number of conservation area consent decisions</t>
  </si>
  <si>
    <t>% of all conservation area consent decisions, by region 2015/16</t>
  </si>
  <si>
    <t xml:space="preserve">North West </t>
  </si>
  <si>
    <r>
      <t xml:space="preserve">National Park Authorities </t>
    </r>
    <r>
      <rPr>
        <vertAlign val="superscript"/>
        <sz val="11"/>
        <color theme="1"/>
        <rFont val="Calibri"/>
        <family val="2"/>
        <scheme val="minor"/>
      </rPr>
      <t>[2]</t>
    </r>
  </si>
  <si>
    <t>2 National Park Authorities Data is available from 2008/09</t>
  </si>
  <si>
    <t>Source: Department for Communities and Local Government</t>
  </si>
  <si>
    <t>Scheduled Monument Consent</t>
  </si>
  <si>
    <t>Scheduled Monument Consent is required for alterations to any scheduled monument. To find out more please go to https://www.historicengland.org.uk/advice/planning/consents/smc</t>
  </si>
  <si>
    <t>* Note 2011-19 figures are not processed down to sub-regional level</t>
  </si>
  <si>
    <t>Sub-region</t>
  </si>
  <si>
    <t>Number of scheduled monument consents  (2010)</t>
  </si>
  <si>
    <t>Number of scheduled monument consents  (2013)</t>
  </si>
  <si>
    <t>Number of scheduled monument consents  (2014)</t>
  </si>
  <si>
    <t>Durham</t>
  </si>
  <si>
    <t xml:space="preserve">Northumberland </t>
  </si>
  <si>
    <t xml:space="preserve">Tyne and Wear </t>
  </si>
  <si>
    <t>Tees Valley</t>
  </si>
  <si>
    <t>TOTAL</t>
  </si>
  <si>
    <t>Cheshire</t>
  </si>
  <si>
    <t>Cumbria</t>
  </si>
  <si>
    <t>Greater Manchester</t>
  </si>
  <si>
    <t>Lancashire</t>
  </si>
  <si>
    <t>Merseyside</t>
  </si>
  <si>
    <t>East Riding</t>
  </si>
  <si>
    <t>Lincolnshire (part of)</t>
  </si>
  <si>
    <t>North Yorkshire</t>
  </si>
  <si>
    <t>South Yorkshire</t>
  </si>
  <si>
    <t>West Yorkshire</t>
  </si>
  <si>
    <t>City of York</t>
  </si>
  <si>
    <t>Kingston upon Hull</t>
  </si>
  <si>
    <t>Herefordshire</t>
  </si>
  <si>
    <t>Staffordshire</t>
  </si>
  <si>
    <t>Warwickshire</t>
  </si>
  <si>
    <t>Worcestershire</t>
  </si>
  <si>
    <t>Derbyshire</t>
  </si>
  <si>
    <t>Leicestershire</t>
  </si>
  <si>
    <t>Lincolnshire</t>
  </si>
  <si>
    <t>Northamptonshire</t>
  </si>
  <si>
    <t>Nottinghamshire</t>
  </si>
  <si>
    <r>
      <t xml:space="preserve">Bedfordshire </t>
    </r>
    <r>
      <rPr>
        <vertAlign val="superscript"/>
        <sz val="11"/>
        <color theme="1"/>
        <rFont val="Calibri"/>
        <family val="2"/>
        <scheme val="minor"/>
      </rPr>
      <t>[1]</t>
    </r>
  </si>
  <si>
    <t>Cambridgeshire</t>
  </si>
  <si>
    <t>Essex</t>
  </si>
  <si>
    <t>Hertfordshire</t>
  </si>
  <si>
    <t>Norfolk</t>
  </si>
  <si>
    <t>Suffolk</t>
  </si>
  <si>
    <t xml:space="preserve">Berkshire </t>
  </si>
  <si>
    <t>East Sussex</t>
  </si>
  <si>
    <t>Hampshire</t>
  </si>
  <si>
    <t>Kent</t>
  </si>
  <si>
    <t>Counted in Buckinghamshire</t>
  </si>
  <si>
    <t>Oxfordshire</t>
  </si>
  <si>
    <t>Surrey</t>
  </si>
  <si>
    <t>West Sussex</t>
  </si>
  <si>
    <t>Bath &amp; NE Somerset</t>
  </si>
  <si>
    <t>Bristol</t>
  </si>
  <si>
    <t>Devon</t>
  </si>
  <si>
    <t>Dorset</t>
  </si>
  <si>
    <t>Gloucestershire</t>
  </si>
  <si>
    <t>Isles of Scilly</t>
  </si>
  <si>
    <t>Somerset</t>
  </si>
  <si>
    <t>Total</t>
  </si>
  <si>
    <t>National Parks</t>
  </si>
  <si>
    <t>North Yorkshire Moors</t>
  </si>
  <si>
    <t>Peak Distrctict</t>
  </si>
  <si>
    <t>Yorkshire Dales</t>
  </si>
  <si>
    <t>1 This covers the unitary authorities of Bedford, Central Bedfordshire, and Luton.</t>
  </si>
  <si>
    <t>Source: Department of Culture, Media and Sport</t>
  </si>
  <si>
    <t xml:space="preserve">Scheduled Monument Consent is required for alterations to any scheduled monument. </t>
  </si>
  <si>
    <t>Scheduled Monument Consents by Region</t>
  </si>
  <si>
    <t>Change 
2002/03 to 2021/22</t>
  </si>
  <si>
    <t>% change 
2002/03 to 2021/22</t>
  </si>
  <si>
    <t>Regional Distribution, % of England's Scheduled Monument Consents</t>
  </si>
  <si>
    <t>Source: Department of Culture, Media and Sport; Historic England</t>
  </si>
  <si>
    <t>Note: SMC data was perviously collected from DCMS. From 2014/15 the data is provided directly by HE and refers to all consents between April 2014 and March 2015 within the 13 weekly deadline.</t>
  </si>
  <si>
    <t>Planning statistics</t>
  </si>
  <si>
    <t>Statistics concerning the planning process; planning decisions, listed building consents, parks and gardens consents</t>
  </si>
  <si>
    <t>Source: Department for Levelling Up, Housing and Communities: Live Table P124A</t>
  </si>
  <si>
    <t>1. Tables</t>
  </si>
  <si>
    <t>2. Planning applications</t>
  </si>
  <si>
    <t>3. Planning applications LA</t>
  </si>
  <si>
    <t>4. Listed building consents</t>
  </si>
  <si>
    <t>5. Listed building consent LA</t>
  </si>
  <si>
    <t>6. Parks and gardens applications</t>
  </si>
  <si>
    <t>7. Parks and gardens applic LA</t>
  </si>
  <si>
    <t>8. Conservation area consent</t>
  </si>
  <si>
    <t>9. Conservation area consent LA</t>
  </si>
  <si>
    <t>10. Scheduled Monument Consents</t>
  </si>
  <si>
    <t>11. Scheduled Monument Consents LA</t>
  </si>
  <si>
    <t>1. Planning applications</t>
  </si>
  <si>
    <t>Number of planning application decisions by region</t>
  </si>
  <si>
    <t>Y</t>
  </si>
  <si>
    <t>2. Planning applications LA</t>
  </si>
  <si>
    <t>3. Listed building consents</t>
  </si>
  <si>
    <t>Number of Listed Building Consent decisions - Regional</t>
  </si>
  <si>
    <t>4. Listed building consent LA</t>
  </si>
  <si>
    <t>Number of listed building consent decisions</t>
  </si>
  <si>
    <t>5. Parks and gardens applications</t>
  </si>
  <si>
    <t>Planning Applications received - Registered Parks and Gardens only</t>
  </si>
  <si>
    <t>6. Parks and gardens applic LA</t>
  </si>
  <si>
    <t>Planning applications affecting registered parks and gardens by LA</t>
  </si>
  <si>
    <t>7. Conservation area consent</t>
  </si>
  <si>
    <t>Conservation Area Consents by Region - 2002-16</t>
  </si>
  <si>
    <t>8. Conservation area consent LA</t>
  </si>
  <si>
    <t>Conservation Area Consents - 2006-16</t>
  </si>
  <si>
    <t>9. Scheduled Monument Consents</t>
  </si>
  <si>
    <t>Scheduled monument consents by region</t>
  </si>
  <si>
    <t>10. Scheduled Monument Consents LA</t>
  </si>
  <si>
    <t>Scheduled Monument Consents - 2010-14</t>
  </si>
  <si>
    <t>Add decisions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</si>
</sst>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_-;\-* #,##0_-;_-* &quot;-&quot;??_-;_-@_-"/>
    <numFmt numFmtId="165" formatCode="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family val="2"/>
    </font>
    <font>
      <sz val="18"/>
      <color theme="1"/>
      <name val="Calibri"/>
      <family val="2"/>
      <scheme val="minor"/>
    </font>
    <font>
      <sz val="24"/>
      <name val="Source Sans Pro"/>
      <family val="2"/>
    </font>
    <font>
      <sz val="22"/>
      <name val="Calibri"/>
      <family val="2"/>
    </font>
    <font>
      <sz val="18"/>
      <color theme="1"/>
      <name val="Calibri"/>
      <family val="2"/>
    </font>
    <font>
      <sz val="48"/>
      <name val="Calibri"/>
      <family val="2"/>
    </font>
    <font>
      <sz val="14"/>
      <color theme="1"/>
      <name val="Calibri"/>
      <family val="2"/>
      <scheme val="minor"/>
    </font>
    <font>
      <u/>
      <sz val="10"/>
      <color indexed="12"/>
      <name val="Arial"/>
      <family val="2"/>
    </font>
    <font>
      <u/>
      <sz val="10"/>
      <color indexed="12"/>
      <name val="Calibri"/>
      <family val="2"/>
    </font>
    <font>
      <u/>
      <sz val="11"/>
      <color indexed="12"/>
      <name val="Calibri Light"/>
      <family val="2"/>
    </font>
    <font>
      <sz val="14"/>
      <color theme="2" tint="-0.749961851863155"/>
      <name val="Arial"/>
      <family val="2"/>
    </font>
    <font>
      <sz val="14"/>
      <color theme="2" tint="-0.749961851863155"/>
      <name val="Calibri"/>
      <family val="2"/>
      <scheme val="minor"/>
    </font>
    <font>
      <b/>
      <sz val="11"/>
      <name val="Calibri"/>
      <family val="2"/>
      <scheme val="minor"/>
    </font>
    <font>
      <u/>
      <sz val="11"/>
      <color indexed="12"/>
      <name val="Calibri"/>
      <family val="2"/>
    </font>
    <font>
      <sz val="24"/>
      <name val="Calibri"/>
      <family val="2"/>
    </font>
    <font>
      <sz val="14"/>
      <color theme="2" tint="-0.749961851863155"/>
      <name val="Calibri"/>
      <family val="2"/>
    </font>
    <font>
      <vertAlign val="superscript"/>
      <sz val="11"/>
      <color theme="1"/>
      <name val="Calibri"/>
      <family val="2"/>
      <scheme val="minor"/>
    </font>
    <font>
      <b/>
      <vertAlign val="superscript"/>
      <sz val="11"/>
      <color theme="1"/>
      <name val="Calibri"/>
      <family val="2"/>
      <scheme val="minor"/>
    </font>
    <font>
      <sz val="9"/>
      <color theme="1"/>
      <name val="Calibri"/>
      <family val="2"/>
      <scheme val="minor"/>
    </font>
    <font>
      <sz val="8"/>
      <color rgb="FF000000"/>
      <name val="Arial"/>
      <family val="2"/>
    </font>
    <font>
      <sz val="11"/>
      <color rgb="FF000000"/>
      <name val="Calibri"/>
      <family val="2"/>
      <scheme val="minor"/>
    </font>
    <font>
      <vertAlign val="superscript"/>
      <sz val="14"/>
      <color theme="2" tint="-0.749961851863155"/>
      <name val="Calibri"/>
      <family val="2"/>
    </font>
    <font>
      <b/>
      <sz val="14"/>
      <color theme="0"/>
      <name val="Calibri"/>
      <family val="2"/>
      <scheme val="minor"/>
    </font>
    <font>
      <sz val="11"/>
      <color rgb="FF555555"/>
      <name val="Calibri"/>
      <family val="2"/>
      <scheme val="minor"/>
    </font>
    <font>
      <sz val="8"/>
      <name val="Calibri"/>
      <family val="2"/>
      <scheme val="minor"/>
    </font>
    <font>
      <u/>
      <sz val="11"/>
      <color theme="10"/>
      <name val="Calibri"/>
      <family val="2"/>
      <scheme val="minor"/>
    </font>
  </fonts>
  <fills count="13">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FFFFFF"/>
        <bgColor rgb="FFFFFFFF"/>
      </patternFill>
    </fill>
    <fill>
      <patternFill patternType="solid">
        <fgColor rgb="FFFDF5E5"/>
        <bgColor indexed="64"/>
      </patternFill>
    </fill>
    <fill>
      <patternFill patternType="solid">
        <fgColor theme="4" tint="0.59999389629810485"/>
        <bgColor indexed="64"/>
      </patternFill>
    </fill>
    <fill>
      <patternFill patternType="solid">
        <fgColor rgb="FF555555"/>
        <bgColor theme="1"/>
      </patternFill>
    </fill>
    <fill>
      <patternFill patternType="solid">
        <fgColor rgb="FF555555"/>
        <bgColor theme="8"/>
      </patternFill>
    </fill>
    <fill>
      <patternFill patternType="solid">
        <fgColor rgb="FF555555"/>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theme="8" tint="0.39997558519241921"/>
      </left>
      <right/>
      <top style="thin">
        <color theme="8" tint="0.39997558519241921"/>
      </top>
      <bottom/>
      <diagonal/>
    </border>
    <border>
      <left/>
      <right/>
      <top style="thin">
        <color theme="8" tint="0.39997558519241921"/>
      </top>
      <bottom/>
      <diagonal/>
    </border>
    <border>
      <left style="thin">
        <color theme="1"/>
      </left>
      <right/>
      <top style="thin">
        <color theme="1"/>
      </top>
      <bottom/>
      <diagonal/>
    </border>
    <border>
      <left/>
      <right/>
      <top style="thin">
        <color theme="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Fill="0" applyBorder="0" applyAlignment="0" applyProtection="0"/>
    <xf numFmtId="0" fontId="12" fillId="0" borderId="0" applyNumberFormat="0" applyFill="0" applyBorder="0" applyAlignment="0" applyProtection="0">
      <alignment vertical="top"/>
      <protection locked="0"/>
    </xf>
    <xf numFmtId="0" fontId="15" fillId="0" borderId="0" applyFill="0" applyBorder="0" applyAlignment="0" applyProtection="0"/>
    <xf numFmtId="0" fontId="23" fillId="0" borderId="0" applyFill="0" applyBorder="0" applyProtection="0">
      <alignment vertical="top"/>
    </xf>
    <xf numFmtId="43" fontId="1" fillId="0" borderId="0" applyFont="0" applyFill="0" applyBorder="0" applyAlignment="0" applyProtection="0"/>
    <xf numFmtId="0" fontId="30" fillId="0" borderId="0" applyNumberFormat="0" applyFill="0" applyBorder="0" applyAlignment="0" applyProtection="0"/>
  </cellStyleXfs>
  <cellXfs count="214">
    <xf numFmtId="0" fontId="0" fillId="0" borderId="0" xfId="0"/>
    <xf numFmtId="0" fontId="5" fillId="0" borderId="0" xfId="0" applyFont="1"/>
    <xf numFmtId="0" fontId="0" fillId="0" borderId="1" xfId="0" applyBorder="1"/>
    <xf numFmtId="0" fontId="0" fillId="0" borderId="2" xfId="0" applyBorder="1"/>
    <xf numFmtId="0" fontId="0" fillId="0" borderId="3" xfId="0" applyBorder="1"/>
    <xf numFmtId="0" fontId="6" fillId="0" borderId="0" xfId="0" applyFont="1"/>
    <xf numFmtId="0" fontId="6" fillId="0" borderId="4" xfId="0" applyFont="1" applyBorder="1"/>
    <xf numFmtId="0" fontId="9" fillId="0" borderId="5" xfId="0" applyFont="1" applyBorder="1" applyAlignment="1">
      <alignment vertical="top"/>
    </xf>
    <xf numFmtId="0" fontId="9" fillId="0" borderId="0" xfId="0" applyFont="1" applyAlignment="1">
      <alignment vertical="top"/>
    </xf>
    <xf numFmtId="0" fontId="0" fillId="0" borderId="4" xfId="0" applyBorder="1"/>
    <xf numFmtId="0" fontId="11" fillId="0" borderId="5" xfId="0" applyFont="1" applyBorder="1" applyAlignment="1">
      <alignment wrapText="1"/>
    </xf>
    <xf numFmtId="0" fontId="0" fillId="0" borderId="5" xfId="0" applyBorder="1"/>
    <xf numFmtId="0" fontId="3" fillId="0" borderId="0" xfId="0" applyFont="1"/>
    <xf numFmtId="0" fontId="0" fillId="0" borderId="6" xfId="0" applyBorder="1"/>
    <xf numFmtId="0" fontId="0" fillId="0" borderId="7" xfId="0" applyBorder="1"/>
    <xf numFmtId="0" fontId="0" fillId="0" borderId="8" xfId="0" applyBorder="1"/>
    <xf numFmtId="0" fontId="14" fillId="0" borderId="0" xfId="4" applyFont="1" applyAlignment="1" applyProtection="1"/>
    <xf numFmtId="0" fontId="0" fillId="0" borderId="5" xfId="0" applyBorder="1" applyAlignment="1">
      <alignment wrapText="1"/>
    </xf>
    <xf numFmtId="0" fontId="0" fillId="0" borderId="0" xfId="0" applyAlignment="1">
      <alignment wrapText="1"/>
    </xf>
    <xf numFmtId="0" fontId="17" fillId="0" borderId="0" xfId="0" applyFont="1" applyAlignment="1">
      <alignment wrapText="1"/>
    </xf>
    <xf numFmtId="0" fontId="18" fillId="0" borderId="0" xfId="4" applyFont="1" applyAlignment="1" applyProtection="1"/>
    <xf numFmtId="9" fontId="0" fillId="0" borderId="0" xfId="2" applyFont="1"/>
    <xf numFmtId="0" fontId="19" fillId="0" borderId="0" xfId="3" applyFont="1"/>
    <xf numFmtId="0" fontId="20" fillId="0" borderId="0" xfId="5" applyFont="1"/>
    <xf numFmtId="0" fontId="0" fillId="0" borderId="9" xfId="0" applyBorder="1" applyAlignment="1">
      <alignment wrapText="1"/>
    </xf>
    <xf numFmtId="9" fontId="0" fillId="0" borderId="0" xfId="2" applyFont="1" applyAlignment="1">
      <alignment wrapText="1"/>
    </xf>
    <xf numFmtId="0" fontId="3" fillId="2" borderId="0" xfId="0" applyFont="1" applyFill="1"/>
    <xf numFmtId="164" fontId="3" fillId="2" borderId="0" xfId="1" applyNumberFormat="1" applyFont="1" applyFill="1"/>
    <xf numFmtId="164" fontId="3" fillId="2" borderId="9" xfId="1" applyNumberFormat="1" applyFont="1" applyFill="1" applyBorder="1"/>
    <xf numFmtId="9" fontId="3" fillId="2" borderId="0" xfId="2" applyFont="1" applyFill="1"/>
    <xf numFmtId="164" fontId="0" fillId="0" borderId="0" xfId="1" applyNumberFormat="1" applyFont="1"/>
    <xf numFmtId="164" fontId="0" fillId="0" borderId="9" xfId="1" applyNumberFormat="1" applyFont="1" applyBorder="1"/>
    <xf numFmtId="0" fontId="3" fillId="3" borderId="0" xfId="0" applyFont="1" applyFill="1"/>
    <xf numFmtId="164" fontId="3" fillId="3" borderId="0" xfId="1" applyNumberFormat="1" applyFont="1" applyFill="1"/>
    <xf numFmtId="164" fontId="3" fillId="3" borderId="9" xfId="1" applyNumberFormat="1" applyFont="1" applyFill="1" applyBorder="1"/>
    <xf numFmtId="9" fontId="3" fillId="3" borderId="0" xfId="2" applyFont="1" applyFill="1"/>
    <xf numFmtId="3" fontId="0" fillId="0" borderId="0" xfId="1" applyNumberFormat="1" applyFont="1"/>
    <xf numFmtId="0" fontId="23" fillId="0" borderId="0" xfId="6">
      <alignment vertical="top"/>
    </xf>
    <xf numFmtId="0" fontId="24" fillId="4" borderId="0" xfId="0" applyFont="1" applyFill="1" applyAlignment="1">
      <alignment horizontal="left" vertical="center"/>
    </xf>
    <xf numFmtId="0" fontId="15" fillId="0" borderId="0" xfId="5"/>
    <xf numFmtId="165" fontId="0" fillId="5" borderId="0" xfId="2" applyNumberFormat="1" applyFont="1" applyFill="1"/>
    <xf numFmtId="0" fontId="0" fillId="5" borderId="0" xfId="0" applyFill="1"/>
    <xf numFmtId="164" fontId="3" fillId="0" borderId="0" xfId="1" applyNumberFormat="1" applyFont="1"/>
    <xf numFmtId="165" fontId="3" fillId="5" borderId="0" xfId="2" applyNumberFormat="1" applyFont="1" applyFill="1"/>
    <xf numFmtId="0" fontId="3" fillId="5" borderId="0" xfId="0" applyFont="1" applyFill="1"/>
    <xf numFmtId="49" fontId="0" fillId="0" borderId="0" xfId="0" applyNumberFormat="1"/>
    <xf numFmtId="49" fontId="0" fillId="0" borderId="0" xfId="1" applyNumberFormat="1" applyFont="1"/>
    <xf numFmtId="0" fontId="3" fillId="6" borderId="0" xfId="0" applyFont="1" applyFill="1"/>
    <xf numFmtId="164" fontId="3" fillId="6" borderId="0" xfId="1" applyNumberFormat="1" applyFont="1" applyFill="1"/>
    <xf numFmtId="0" fontId="3" fillId="2" borderId="10" xfId="0" applyFont="1" applyFill="1" applyBorder="1"/>
    <xf numFmtId="0" fontId="3" fillId="2" borderId="11" xfId="0" applyFont="1" applyFill="1" applyBorder="1"/>
    <xf numFmtId="164" fontId="3" fillId="2" borderId="11" xfId="1" applyNumberFormat="1" applyFont="1" applyFill="1" applyBorder="1"/>
    <xf numFmtId="0" fontId="0" fillId="0" borderId="0" xfId="0" applyAlignment="1">
      <alignment horizontal="left"/>
    </xf>
    <xf numFmtId="0" fontId="25" fillId="4" borderId="0" xfId="0" applyFont="1" applyFill="1" applyAlignment="1">
      <alignment horizontal="left" vertical="center"/>
    </xf>
    <xf numFmtId="0" fontId="0" fillId="0" borderId="0" xfId="6" applyFont="1" applyAlignment="1">
      <alignment horizontal="left" vertical="top"/>
    </xf>
    <xf numFmtId="10" fontId="0" fillId="0" borderId="0" xfId="0" applyNumberFormat="1"/>
    <xf numFmtId="164" fontId="0" fillId="0" borderId="0" xfId="1" applyNumberFormat="1" applyFont="1" applyAlignment="1">
      <alignment wrapText="1"/>
    </xf>
    <xf numFmtId="164" fontId="1" fillId="0" borderId="0" xfId="1" applyNumberFormat="1"/>
    <xf numFmtId="165" fontId="1" fillId="5" borderId="0" xfId="2" applyNumberFormat="1" applyFill="1"/>
    <xf numFmtId="164" fontId="0" fillId="0" borderId="0" xfId="0" applyNumberFormat="1"/>
    <xf numFmtId="0" fontId="2" fillId="7" borderId="12" xfId="0" applyFont="1" applyFill="1" applyBorder="1" applyAlignment="1">
      <alignment wrapText="1"/>
    </xf>
    <xf numFmtId="0" fontId="2" fillId="7" borderId="13" xfId="0" applyFont="1" applyFill="1" applyBorder="1" applyAlignment="1">
      <alignment wrapText="1"/>
    </xf>
    <xf numFmtId="0" fontId="2" fillId="7" borderId="14" xfId="0" applyFont="1" applyFill="1" applyBorder="1" applyAlignment="1">
      <alignment wrapText="1"/>
    </xf>
    <xf numFmtId="0" fontId="2" fillId="7" borderId="16" xfId="0" applyFont="1" applyFill="1" applyBorder="1" applyAlignment="1">
      <alignment wrapText="1"/>
    </xf>
    <xf numFmtId="164" fontId="2" fillId="7" borderId="14" xfId="1" applyNumberFormat="1" applyFont="1" applyFill="1" applyBorder="1" applyAlignment="1">
      <alignment wrapText="1"/>
    </xf>
    <xf numFmtId="0" fontId="2" fillId="7" borderId="15" xfId="0" applyFont="1" applyFill="1" applyBorder="1" applyAlignment="1">
      <alignment wrapText="1"/>
    </xf>
    <xf numFmtId="164" fontId="2" fillId="7" borderId="16" xfId="1" applyNumberFormat="1" applyFont="1" applyFill="1" applyBorder="1" applyAlignment="1">
      <alignment wrapText="1"/>
    </xf>
    <xf numFmtId="164" fontId="2" fillId="7" borderId="15" xfId="1" applyNumberFormat="1" applyFont="1" applyFill="1" applyBorder="1" applyAlignment="1">
      <alignment wrapText="1"/>
    </xf>
    <xf numFmtId="0" fontId="0" fillId="0" borderId="17" xfId="0" applyBorder="1"/>
    <xf numFmtId="0" fontId="0" fillId="0" borderId="13" xfId="0" applyBorder="1"/>
    <xf numFmtId="164" fontId="0" fillId="0" borderId="13" xfId="1" applyNumberFormat="1" applyFont="1" applyBorder="1"/>
    <xf numFmtId="164" fontId="0" fillId="0" borderId="17" xfId="1" applyNumberFormat="1" applyFont="1" applyBorder="1"/>
    <xf numFmtId="9" fontId="0" fillId="0" borderId="18" xfId="2" applyFont="1" applyBorder="1"/>
    <xf numFmtId="165" fontId="0" fillId="0" borderId="18" xfId="2" applyNumberFormat="1" applyFont="1" applyBorder="1"/>
    <xf numFmtId="165" fontId="0" fillId="5" borderId="17" xfId="2" applyNumberFormat="1" applyFont="1" applyFill="1" applyBorder="1"/>
    <xf numFmtId="165" fontId="0" fillId="5" borderId="18" xfId="2" applyNumberFormat="1" applyFont="1" applyFill="1" applyBorder="1"/>
    <xf numFmtId="0" fontId="3" fillId="0" borderId="17" xfId="0" applyFont="1" applyBorder="1"/>
    <xf numFmtId="0" fontId="3" fillId="0" borderId="19" xfId="0" applyFont="1" applyBorder="1"/>
    <xf numFmtId="0" fontId="3" fillId="0" borderId="20" xfId="0" applyFont="1" applyBorder="1"/>
    <xf numFmtId="164" fontId="3" fillId="0" borderId="20" xfId="1" applyNumberFormat="1" applyFont="1" applyBorder="1"/>
    <xf numFmtId="164" fontId="3" fillId="0" borderId="19" xfId="1" applyNumberFormat="1" applyFont="1" applyBorder="1"/>
    <xf numFmtId="9" fontId="3" fillId="0" borderId="21" xfId="2" applyFont="1" applyBorder="1"/>
    <xf numFmtId="165" fontId="3" fillId="0" borderId="21" xfId="2" applyNumberFormat="1" applyFont="1" applyBorder="1"/>
    <xf numFmtId="165" fontId="3" fillId="5" borderId="19" xfId="2" applyNumberFormat="1" applyFont="1" applyFill="1" applyBorder="1"/>
    <xf numFmtId="165" fontId="3" fillId="5" borderId="21" xfId="2" applyNumberFormat="1" applyFont="1" applyFill="1" applyBorder="1"/>
    <xf numFmtId="9" fontId="23" fillId="0" borderId="0" xfId="2" applyFont="1" applyAlignment="1">
      <alignment vertical="top"/>
    </xf>
    <xf numFmtId="0" fontId="27" fillId="0" borderId="0" xfId="0" applyFont="1"/>
    <xf numFmtId="0" fontId="2" fillId="8" borderId="16" xfId="0" applyFont="1" applyFill="1" applyBorder="1" applyAlignment="1">
      <alignment wrapText="1"/>
    </xf>
    <xf numFmtId="0" fontId="11" fillId="0" borderId="0" xfId="0" applyFont="1"/>
    <xf numFmtId="0" fontId="4" fillId="0" borderId="22" xfId="0" applyFont="1" applyBorder="1" applyAlignment="1">
      <alignment horizontal="left"/>
    </xf>
    <xf numFmtId="0" fontId="2" fillId="8" borderId="23" xfId="0" applyFont="1" applyFill="1" applyBorder="1" applyAlignment="1">
      <alignment horizontal="left" wrapText="1"/>
    </xf>
    <xf numFmtId="0" fontId="2" fillId="8" borderId="24" xfId="0" applyFont="1" applyFill="1" applyBorder="1" applyAlignment="1">
      <alignment horizontal="left" wrapText="1"/>
    </xf>
    <xf numFmtId="0" fontId="2" fillId="8" borderId="24" xfId="0" applyFont="1" applyFill="1" applyBorder="1" applyAlignment="1">
      <alignment horizontal="center" wrapText="1"/>
    </xf>
    <xf numFmtId="0" fontId="4" fillId="0" borderId="0" xfId="0" applyFont="1" applyAlignment="1">
      <alignment horizontal="right" indent="1"/>
    </xf>
    <xf numFmtId="164" fontId="0" fillId="0" borderId="9" xfId="1" applyNumberFormat="1" applyFont="1" applyBorder="1" applyAlignment="1">
      <alignment horizontal="right"/>
    </xf>
    <xf numFmtId="0" fontId="0" fillId="0" borderId="9" xfId="0" applyBorder="1"/>
    <xf numFmtId="164" fontId="0" fillId="0" borderId="25" xfId="1" applyNumberFormat="1" applyFont="1" applyBorder="1" applyAlignment="1">
      <alignment horizontal="right"/>
    </xf>
    <xf numFmtId="164" fontId="0" fillId="0" borderId="14" xfId="1" applyNumberFormat="1" applyFont="1" applyBorder="1" applyAlignment="1">
      <alignment horizontal="right"/>
    </xf>
    <xf numFmtId="0" fontId="0" fillId="0" borderId="14" xfId="0" applyBorder="1"/>
    <xf numFmtId="164" fontId="0" fillId="0" borderId="27" xfId="1" applyNumberFormat="1" applyFont="1" applyBorder="1" applyAlignment="1">
      <alignment horizontal="right"/>
    </xf>
    <xf numFmtId="164" fontId="0" fillId="0" borderId="14" xfId="1" applyNumberFormat="1" applyFont="1" applyBorder="1"/>
    <xf numFmtId="164" fontId="0" fillId="3" borderId="14" xfId="1" applyNumberFormat="1" applyFont="1" applyFill="1" applyBorder="1" applyAlignment="1">
      <alignment horizontal="right"/>
    </xf>
    <xf numFmtId="0" fontId="0" fillId="3" borderId="14" xfId="0" applyFill="1" applyBorder="1"/>
    <xf numFmtId="164" fontId="0" fillId="3" borderId="27" xfId="1" applyNumberFormat="1" applyFont="1" applyFill="1" applyBorder="1" applyAlignment="1">
      <alignment horizontal="right"/>
    </xf>
    <xf numFmtId="164" fontId="0" fillId="10" borderId="14" xfId="1" applyNumberFormat="1" applyFont="1" applyFill="1" applyBorder="1" applyAlignment="1">
      <alignment horizontal="right"/>
    </xf>
    <xf numFmtId="164" fontId="0" fillId="10" borderId="27" xfId="1" applyNumberFormat="1" applyFont="1" applyFill="1" applyBorder="1" applyAlignment="1">
      <alignment horizontal="right"/>
    </xf>
    <xf numFmtId="164" fontId="0" fillId="6" borderId="14" xfId="1" applyNumberFormat="1" applyFont="1" applyFill="1" applyBorder="1" applyAlignment="1">
      <alignment horizontal="right"/>
    </xf>
    <xf numFmtId="0" fontId="3" fillId="6" borderId="14" xfId="0" applyFont="1" applyFill="1" applyBorder="1"/>
    <xf numFmtId="164" fontId="3" fillId="6" borderId="14" xfId="1" applyNumberFormat="1" applyFont="1" applyFill="1" applyBorder="1" applyAlignment="1">
      <alignment horizontal="right"/>
    </xf>
    <xf numFmtId="164" fontId="3" fillId="6" borderId="14" xfId="1" applyNumberFormat="1" applyFont="1" applyFill="1" applyBorder="1"/>
    <xf numFmtId="164" fontId="3" fillId="6" borderId="27" xfId="1" applyNumberFormat="1" applyFont="1" applyFill="1" applyBorder="1" applyAlignment="1">
      <alignment horizontal="right"/>
    </xf>
    <xf numFmtId="164" fontId="0" fillId="11" borderId="14" xfId="1" applyNumberFormat="1" applyFont="1" applyFill="1" applyBorder="1" applyAlignment="1">
      <alignment horizontal="right"/>
    </xf>
    <xf numFmtId="164" fontId="0" fillId="3" borderId="14" xfId="1" applyNumberFormat="1" applyFont="1" applyFill="1" applyBorder="1"/>
    <xf numFmtId="0" fontId="0" fillId="6" borderId="14" xfId="0" applyFill="1" applyBorder="1"/>
    <xf numFmtId="0" fontId="3" fillId="0" borderId="14" xfId="0" applyFont="1" applyBorder="1"/>
    <xf numFmtId="0" fontId="3" fillId="3" borderId="14" xfId="0" applyFont="1" applyFill="1" applyBorder="1"/>
    <xf numFmtId="164" fontId="3" fillId="6" borderId="23" xfId="1" applyNumberFormat="1" applyFont="1" applyFill="1" applyBorder="1" applyAlignment="1">
      <alignment horizontal="right"/>
    </xf>
    <xf numFmtId="164" fontId="3" fillId="6" borderId="23" xfId="1" applyNumberFormat="1" applyFont="1" applyFill="1" applyBorder="1"/>
    <xf numFmtId="0" fontId="23" fillId="0" borderId="0" xfId="0" applyFont="1"/>
    <xf numFmtId="0" fontId="23" fillId="10" borderId="0" xfId="6" applyFill="1">
      <alignment vertical="top"/>
    </xf>
    <xf numFmtId="165" fontId="0" fillId="0" borderId="0" xfId="2" applyNumberFormat="1" applyFont="1"/>
    <xf numFmtId="165" fontId="3" fillId="0" borderId="0" xfId="2" applyNumberFormat="1" applyFont="1"/>
    <xf numFmtId="0" fontId="1" fillId="0" borderId="0" xfId="0" applyFont="1"/>
    <xf numFmtId="0" fontId="1" fillId="6" borderId="0" xfId="0" applyFont="1" applyFill="1"/>
    <xf numFmtId="0" fontId="1" fillId="3" borderId="0" xfId="0" applyFont="1" applyFill="1"/>
    <xf numFmtId="0" fontId="7" fillId="0" borderId="0" xfId="3"/>
    <xf numFmtId="0" fontId="1" fillId="0" borderId="0" xfId="0" applyFont="1" applyAlignment="1">
      <alignment wrapText="1"/>
    </xf>
    <xf numFmtId="0" fontId="1" fillId="5" borderId="0" xfId="0" applyFont="1" applyFill="1"/>
    <xf numFmtId="164" fontId="3" fillId="0" borderId="0" xfId="7" applyNumberFormat="1" applyFont="1"/>
    <xf numFmtId="9" fontId="3" fillId="5" borderId="0" xfId="2" applyFont="1" applyFill="1"/>
    <xf numFmtId="164" fontId="3" fillId="5" borderId="0" xfId="1" applyNumberFormat="1" applyFont="1" applyFill="1"/>
    <xf numFmtId="164" fontId="0" fillId="0" borderId="0" xfId="7" applyNumberFormat="1" applyFont="1"/>
    <xf numFmtId="9" fontId="0" fillId="5" borderId="0" xfId="2" applyFont="1" applyFill="1"/>
    <xf numFmtId="164" fontId="0" fillId="5" borderId="0" xfId="1" applyNumberFormat="1" applyFont="1" applyFill="1"/>
    <xf numFmtId="164" fontId="0" fillId="0" borderId="0" xfId="1" applyNumberFormat="1" applyFont="1" applyFill="1"/>
    <xf numFmtId="164" fontId="3" fillId="0" borderId="0" xfId="1" applyNumberFormat="1" applyFont="1" applyFill="1"/>
    <xf numFmtId="9" fontId="3" fillId="6" borderId="0" xfId="2" applyFont="1" applyFill="1"/>
    <xf numFmtId="9" fontId="3" fillId="2" borderId="11" xfId="2" applyFont="1" applyFill="1" applyBorder="1"/>
    <xf numFmtId="164" fontId="1" fillId="0" borderId="0" xfId="1" applyNumberFormat="1" applyFill="1"/>
    <xf numFmtId="0" fontId="0" fillId="0" borderId="0" xfId="0" applyBorder="1" applyAlignment="1">
      <alignment horizontal="center"/>
    </xf>
    <xf numFmtId="164" fontId="0" fillId="0" borderId="0" xfId="1" applyNumberFormat="1" applyFont="1" applyBorder="1" applyAlignment="1">
      <alignment horizontal="right"/>
    </xf>
    <xf numFmtId="164" fontId="0" fillId="0" borderId="16" xfId="1" applyNumberFormat="1" applyFont="1" applyBorder="1" applyAlignment="1">
      <alignment horizontal="right"/>
    </xf>
    <xf numFmtId="164" fontId="0" fillId="3" borderId="16" xfId="1" applyNumberFormat="1" applyFont="1" applyFill="1" applyBorder="1" applyAlignment="1">
      <alignment horizontal="right"/>
    </xf>
    <xf numFmtId="164" fontId="3" fillId="6" borderId="16" xfId="1" applyNumberFormat="1" applyFont="1" applyFill="1" applyBorder="1"/>
    <xf numFmtId="164" fontId="3" fillId="6" borderId="16" xfId="1" applyNumberFormat="1" applyFont="1" applyFill="1" applyBorder="1" applyAlignment="1">
      <alignment horizontal="right"/>
    </xf>
    <xf numFmtId="0" fontId="0" fillId="0" borderId="28" xfId="0" applyBorder="1" applyAlignment="1">
      <alignment horizontal="center"/>
    </xf>
    <xf numFmtId="164" fontId="0" fillId="0" borderId="25" xfId="1" applyNumberFormat="1" applyFont="1" applyBorder="1"/>
    <xf numFmtId="164" fontId="0" fillId="0" borderId="27" xfId="1" applyNumberFormat="1" applyFont="1" applyBorder="1"/>
    <xf numFmtId="164" fontId="3" fillId="6" borderId="27" xfId="1" applyNumberFormat="1" applyFont="1" applyFill="1" applyBorder="1"/>
    <xf numFmtId="164" fontId="0" fillId="11" borderId="27" xfId="1" applyNumberFormat="1" applyFont="1" applyFill="1" applyBorder="1" applyAlignment="1">
      <alignment horizontal="right"/>
    </xf>
    <xf numFmtId="164" fontId="0" fillId="3" borderId="27" xfId="1" applyNumberFormat="1" applyFont="1" applyFill="1" applyBorder="1"/>
    <xf numFmtId="164" fontId="3" fillId="6" borderId="26" xfId="1" applyNumberFormat="1" applyFont="1" applyFill="1" applyBorder="1"/>
    <xf numFmtId="0" fontId="2" fillId="8" borderId="29" xfId="0" applyFont="1" applyFill="1" applyBorder="1" applyAlignment="1">
      <alignment horizontal="center" wrapText="1"/>
    </xf>
    <xf numFmtId="0" fontId="2" fillId="8" borderId="5" xfId="0" applyFont="1" applyFill="1" applyBorder="1" applyAlignment="1">
      <alignment horizontal="center" wrapText="1"/>
    </xf>
    <xf numFmtId="164" fontId="0" fillId="0" borderId="4" xfId="1" applyNumberFormat="1" applyFont="1" applyBorder="1" applyAlignment="1">
      <alignment horizontal="right"/>
    </xf>
    <xf numFmtId="164" fontId="0" fillId="0" borderId="30" xfId="1" applyNumberFormat="1" applyFont="1" applyBorder="1"/>
    <xf numFmtId="164" fontId="0" fillId="0" borderId="31" xfId="1" applyNumberFormat="1" applyFont="1" applyBorder="1" applyAlignment="1">
      <alignment horizontal="right"/>
    </xf>
    <xf numFmtId="164" fontId="0" fillId="0" borderId="32" xfId="1" applyNumberFormat="1" applyFont="1" applyBorder="1" applyAlignment="1">
      <alignment horizontal="right"/>
    </xf>
    <xf numFmtId="164" fontId="0" fillId="0" borderId="32" xfId="1" applyNumberFormat="1" applyFont="1" applyBorder="1"/>
    <xf numFmtId="164" fontId="0" fillId="3" borderId="31" xfId="1" applyNumberFormat="1" applyFont="1" applyFill="1" applyBorder="1" applyAlignment="1">
      <alignment horizontal="right"/>
    </xf>
    <xf numFmtId="164" fontId="0" fillId="3" borderId="32" xfId="1" applyNumberFormat="1" applyFont="1" applyFill="1" applyBorder="1" applyAlignment="1">
      <alignment horizontal="right"/>
    </xf>
    <xf numFmtId="164" fontId="0" fillId="10" borderId="32" xfId="1" applyNumberFormat="1" applyFont="1" applyFill="1" applyBorder="1" applyAlignment="1">
      <alignment horizontal="right"/>
    </xf>
    <xf numFmtId="164" fontId="3" fillId="6" borderId="31" xfId="1" applyNumberFormat="1" applyFont="1" applyFill="1" applyBorder="1" applyAlignment="1">
      <alignment horizontal="right"/>
    </xf>
    <xf numFmtId="164" fontId="3" fillId="6" borderId="32" xfId="1" applyNumberFormat="1" applyFont="1" applyFill="1" applyBorder="1"/>
    <xf numFmtId="164" fontId="0" fillId="11" borderId="32" xfId="1" applyNumberFormat="1" applyFont="1" applyFill="1" applyBorder="1" applyAlignment="1">
      <alignment horizontal="right"/>
    </xf>
    <xf numFmtId="164" fontId="0" fillId="3" borderId="32" xfId="1" applyNumberFormat="1" applyFont="1" applyFill="1" applyBorder="1"/>
    <xf numFmtId="164" fontId="3" fillId="6" borderId="32" xfId="1" applyNumberFormat="1" applyFont="1" applyFill="1" applyBorder="1" applyAlignment="1">
      <alignment horizontal="right"/>
    </xf>
    <xf numFmtId="164" fontId="3" fillId="6" borderId="24" xfId="1" applyNumberFormat="1" applyFont="1" applyFill="1" applyBorder="1"/>
    <xf numFmtId="0" fontId="0" fillId="0" borderId="4" xfId="0" applyBorder="1" applyAlignment="1">
      <alignment horizontal="center"/>
    </xf>
    <xf numFmtId="0" fontId="0" fillId="0" borderId="30" xfId="0" applyBorder="1" applyAlignment="1">
      <alignment horizontal="center"/>
    </xf>
    <xf numFmtId="164" fontId="3" fillId="6" borderId="31" xfId="1" applyNumberFormat="1" applyFont="1" applyFill="1" applyBorder="1"/>
    <xf numFmtId="0" fontId="2" fillId="8" borderId="14" xfId="0" applyFont="1" applyFill="1" applyBorder="1" applyAlignment="1">
      <alignment wrapText="1"/>
    </xf>
    <xf numFmtId="0" fontId="3" fillId="6" borderId="23" xfId="0" applyFont="1" applyFill="1" applyBorder="1"/>
    <xf numFmtId="0" fontId="0" fillId="6" borderId="23" xfId="0" applyFill="1" applyBorder="1"/>
    <xf numFmtId="164" fontId="3" fillId="6" borderId="29" xfId="1" applyNumberFormat="1" applyFont="1" applyFill="1" applyBorder="1" applyAlignment="1">
      <alignment horizontal="right"/>
    </xf>
    <xf numFmtId="164" fontId="3" fillId="6" borderId="34" xfId="1" applyNumberFormat="1" applyFont="1" applyFill="1" applyBorder="1"/>
    <xf numFmtId="164" fontId="3" fillId="6" borderId="29" xfId="1" applyNumberFormat="1" applyFont="1" applyFill="1" applyBorder="1"/>
    <xf numFmtId="9" fontId="1" fillId="5" borderId="0" xfId="2" applyFont="1" applyFill="1"/>
    <xf numFmtId="0" fontId="23" fillId="0" borderId="0" xfId="6" applyFill="1">
      <alignment vertical="top"/>
    </xf>
    <xf numFmtId="0" fontId="10" fillId="0" borderId="0" xfId="3" applyFont="1" applyBorder="1" applyAlignment="1">
      <alignment horizontal="left" vertical="top"/>
    </xf>
    <xf numFmtId="0" fontId="0" fillId="0" borderId="0" xfId="0" applyBorder="1"/>
    <xf numFmtId="0" fontId="3" fillId="0" borderId="0" xfId="0" applyFont="1" applyBorder="1"/>
    <xf numFmtId="0" fontId="30" fillId="0" borderId="0" xfId="8" applyFill="1" applyBorder="1"/>
    <xf numFmtId="0" fontId="13" fillId="0" borderId="0" xfId="4" applyFont="1" applyBorder="1" applyAlignment="1" applyProtection="1"/>
    <xf numFmtId="14" fontId="0" fillId="0" borderId="0" xfId="0" applyNumberFormat="1" applyBorder="1" applyAlignment="1">
      <alignment horizontal="left"/>
    </xf>
    <xf numFmtId="0" fontId="9" fillId="0" borderId="0" xfId="0" applyFont="1" applyBorder="1" applyAlignment="1">
      <alignment vertical="top"/>
    </xf>
    <xf numFmtId="0" fontId="17" fillId="0" borderId="0" xfId="0" applyFont="1" applyBorder="1"/>
    <xf numFmtId="0" fontId="17" fillId="0" borderId="0" xfId="0" applyFont="1" applyBorder="1" applyAlignment="1">
      <alignment wrapText="1"/>
    </xf>
    <xf numFmtId="0" fontId="30" fillId="0" borderId="0" xfId="8" applyBorder="1"/>
    <xf numFmtId="0" fontId="17" fillId="0" borderId="0" xfId="0" applyFont="1" applyBorder="1" applyAlignment="1"/>
    <xf numFmtId="0" fontId="17" fillId="0" borderId="0" xfId="0" applyFont="1" applyBorder="1" applyAlignment="1">
      <alignment horizontal="left"/>
    </xf>
    <xf numFmtId="0" fontId="30" fillId="0" borderId="0" xfId="8" applyBorder="1" applyAlignment="1"/>
    <xf numFmtId="0" fontId="30" fillId="0" borderId="0" xfId="8" applyFont="1" applyBorder="1" applyAlignment="1"/>
    <xf numFmtId="0" fontId="0" fillId="12" borderId="0" xfId="0" applyFill="1"/>
    <xf numFmtId="0" fontId="8" fillId="0" borderId="0" xfId="3" applyFont="1" applyBorder="1" applyAlignment="1">
      <alignment horizontal="left" vertical="top"/>
    </xf>
    <xf numFmtId="0" fontId="10" fillId="0" borderId="0" xfId="3" applyFont="1" applyBorder="1" applyAlignment="1">
      <alignment horizontal="left" vertical="top"/>
    </xf>
    <xf numFmtId="0" fontId="11" fillId="0" borderId="0" xfId="0" applyFont="1" applyBorder="1" applyAlignment="1">
      <alignment horizontal="left" wrapText="1"/>
    </xf>
    <xf numFmtId="0" fontId="16" fillId="0" borderId="0" xfId="5" applyFont="1" applyBorder="1" applyAlignment="1">
      <alignment horizontal="left" wrapText="1"/>
    </xf>
    <xf numFmtId="0" fontId="0" fillId="0" borderId="0" xfId="0" applyAlignment="1">
      <alignment horizontal="left" wrapText="1"/>
    </xf>
    <xf numFmtId="0" fontId="24" fillId="4" borderId="0" xfId="0" applyFont="1" applyFill="1" applyAlignment="1">
      <alignment horizontal="left" vertical="center"/>
    </xf>
    <xf numFmtId="164" fontId="2" fillId="7" borderId="16" xfId="1" applyNumberFormat="1" applyFont="1" applyFill="1" applyBorder="1" applyAlignment="1">
      <alignment horizontal="center" wrapText="1"/>
    </xf>
    <xf numFmtId="164" fontId="2" fillId="7" borderId="15" xfId="1" applyNumberFormat="1" applyFont="1" applyFill="1" applyBorder="1" applyAlignment="1">
      <alignment horizontal="center" wrapText="1"/>
    </xf>
    <xf numFmtId="164" fontId="2" fillId="7" borderId="14" xfId="1" applyNumberFormat="1" applyFont="1" applyFill="1" applyBorder="1" applyAlignment="1">
      <alignment horizontal="center" wrapText="1"/>
    </xf>
    <xf numFmtId="0" fontId="2" fillId="7" borderId="16" xfId="0" applyFont="1" applyFill="1" applyBorder="1" applyAlignment="1">
      <alignment horizontal="center" wrapText="1"/>
    </xf>
    <xf numFmtId="0" fontId="2" fillId="7" borderId="15" xfId="0" applyFont="1" applyFill="1" applyBorder="1" applyAlignment="1">
      <alignment horizontal="center" wrapText="1"/>
    </xf>
    <xf numFmtId="0" fontId="2" fillId="7" borderId="14" xfId="0" applyFont="1" applyFill="1" applyBorder="1" applyAlignment="1">
      <alignment horizontal="center" wrapText="1"/>
    </xf>
    <xf numFmtId="0" fontId="0" fillId="0" borderId="0" xfId="0" applyAlignment="1">
      <alignment horizontal="left"/>
    </xf>
    <xf numFmtId="0" fontId="25" fillId="4" borderId="0" xfId="0" applyFont="1" applyFill="1" applyAlignment="1">
      <alignment horizontal="left" vertical="center"/>
    </xf>
    <xf numFmtId="0" fontId="0" fillId="0" borderId="0" xfId="6" applyFont="1" applyAlignment="1">
      <alignment horizontal="left" vertical="top"/>
    </xf>
    <xf numFmtId="0" fontId="27" fillId="9" borderId="31" xfId="0" applyFont="1" applyFill="1" applyBorder="1" applyAlignment="1">
      <alignment horizontal="center"/>
    </xf>
    <xf numFmtId="0" fontId="27" fillId="9" borderId="16" xfId="0" applyFont="1" applyFill="1" applyBorder="1" applyAlignment="1">
      <alignment horizontal="center"/>
    </xf>
    <xf numFmtId="0" fontId="27" fillId="9" borderId="33" xfId="0" applyFont="1" applyFill="1" applyBorder="1" applyAlignment="1">
      <alignment horizontal="center"/>
    </xf>
    <xf numFmtId="0" fontId="27" fillId="9" borderId="15" xfId="0" applyFont="1" applyFill="1" applyBorder="1" applyAlignment="1">
      <alignment horizontal="center"/>
    </xf>
    <xf numFmtId="0" fontId="1" fillId="0" borderId="0" xfId="0" applyFont="1" applyAlignment="1">
      <alignment horizontal="left" wrapText="1"/>
    </xf>
  </cellXfs>
  <cellStyles count="9">
    <cellStyle name="Comma" xfId="1" builtinId="3"/>
    <cellStyle name="Comma 2" xfId="7" xr:uid="{AF0B0717-A715-491C-9875-9AAA750D34D0}"/>
    <cellStyle name="Hyperlink" xfId="8" builtinId="8"/>
    <cellStyle name="Hyperlink 2" xfId="4" xr:uid="{C57A8502-BB9E-49CE-92A8-B6D91AC64A1E}"/>
    <cellStyle name="Normal" xfId="0" builtinId="0"/>
    <cellStyle name="Percent" xfId="2" builtinId="5"/>
    <cellStyle name="Sheet Title" xfId="3" xr:uid="{D3134FD6-BDFD-4AEC-B0B1-895E99D1D090}"/>
    <cellStyle name="Table Note" xfId="6" xr:uid="{C675863C-2A13-4B59-896E-749972594D6B}"/>
    <cellStyle name="Table Title" xfId="5" xr:uid="{9D54D93E-27E4-443D-8155-C3BEE124EC16}"/>
  </cellStyles>
  <dxfs count="295">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vertAlign val="baseline"/>
        <name val="Calibri"/>
        <family val="2"/>
      </font>
      <fill>
        <patternFill patternType="solid">
          <fgColor indexed="64"/>
          <bgColor rgb="FFFDF5E5"/>
        </patternFill>
      </fill>
    </dxf>
    <dxf>
      <font>
        <strike val="0"/>
        <outline val="0"/>
        <shadow val="0"/>
        <vertAlign val="baseline"/>
        <name val="Calibri"/>
        <family val="2"/>
      </font>
      <fill>
        <patternFill patternType="solid">
          <fgColor indexed="64"/>
          <bgColor rgb="FFFDF5E5"/>
        </patternFill>
      </fill>
    </dxf>
    <dxf>
      <font>
        <strike val="0"/>
        <outline val="0"/>
        <shadow val="0"/>
        <vertAlign val="baseline"/>
        <name val="Calibri"/>
        <family val="2"/>
      </font>
      <numFmt numFmtId="13" formatCode="0%"/>
      <fill>
        <patternFill patternType="solid">
          <fgColor indexed="64"/>
          <bgColor rgb="FFFDF5E5"/>
        </patternFill>
      </fill>
    </dxf>
    <dxf>
      <font>
        <strike val="0"/>
        <outline val="0"/>
        <shadow val="0"/>
        <vertAlign val="baseline"/>
        <name val="Calibri"/>
        <family val="2"/>
      </font>
      <numFmt numFmtId="164" formatCode="_-* #,##0_-;\-* #,##0_-;_-* &quot;-&quot;??_-;_-@_-"/>
      <fill>
        <patternFill patternType="solid">
          <fgColor indexed="64"/>
          <bgColor rgb="FFFDF5E5"/>
        </patternFill>
      </fill>
    </dxf>
    <dxf>
      <font>
        <strike val="0"/>
        <outline val="0"/>
        <shadow val="0"/>
        <vertAlign val="baseline"/>
        <name val="Calibri"/>
        <family val="2"/>
      </font>
      <numFmt numFmtId="13" formatCode="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indexed="1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alignment horizontal="general" vertical="bottom" textRotation="0" wrapText="1" indent="0" justifyLastLine="0" shrinkToFit="0" readingOrder="0"/>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fill>
        <patternFill patternType="solid">
          <fgColor indexed="64"/>
          <bgColor rgb="FFFDF5E5"/>
        </patternFill>
      </fill>
    </dxf>
    <dxf>
      <font>
        <b val="0"/>
        <i val="0"/>
        <strike val="0"/>
        <outline val="0"/>
        <shadow val="0"/>
        <name val="Calibri"/>
        <family val="2"/>
      </font>
      <numFmt numFmtId="165" formatCode="0.0%"/>
      <fill>
        <patternFill patternType="solid">
          <fgColor indexed="64"/>
          <bgColor rgb="FFFDF5E5"/>
        </patternFill>
      </fill>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00FFFF"/>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theme="1"/>
        <name val="Calibri"/>
        <family val="2"/>
        <scheme val="minor"/>
      </font>
      <numFmt numFmtId="164" formatCode="_-* #,##0_-;\-* #,##0_-;_-* &quot;-&quot;??_-;_-@_-"/>
      <fill>
        <patternFill>
          <fgColor indexed="64"/>
          <bgColor rgb="FF00FFFF"/>
        </patternFill>
      </fill>
      <alignment horizontal="right" vertical="bottom" textRotation="0" wrapText="0" indent="0" justifyLastLine="0" shrinkToFit="0" readingOrder="0"/>
      <border diagonalUp="0" diagonalDown="0">
        <left/>
        <right style="thick">
          <color auto="1"/>
        </right>
        <top style="thin">
          <color indexed="64"/>
        </top>
        <bottom/>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medium">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164" formatCode="_-* #,##0_-;\-* #,##0_-;_-* &quot;-&quot;??_-;_-@_-"/>
      <fill>
        <patternFill>
          <fgColor indexed="64"/>
          <bgColor rgb="FF00FFFF"/>
        </patternFill>
      </fill>
      <alignment horizontal="right" vertical="bottom" textRotation="0" wrapText="0" indent="0" justifyLastLine="0" shrinkToFit="0" readingOrder="0"/>
      <border diagonalUp="0" diagonalDown="0">
        <left/>
        <right style="thick">
          <color auto="1"/>
        </right>
        <top style="thin">
          <color indexed="64"/>
        </top>
        <bottom/>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medium">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164" formatCode="_-* #,##0_-;\-* #,##0_-;_-* &quot;-&quot;??_-;_-@_-"/>
      <fill>
        <patternFill>
          <fgColor indexed="64"/>
          <bgColor rgb="FF00FFFF"/>
        </patternFill>
      </fill>
      <alignment horizontal="right" vertical="bottom" textRotation="0" wrapText="0" indent="0" justifyLastLine="0" shrinkToFit="0" readingOrder="0"/>
      <border diagonalUp="0" diagonalDown="0">
        <left/>
        <right style="thick">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medium">
          <color indexed="64"/>
        </left>
        <right/>
        <top style="thin">
          <color indexed="64"/>
        </top>
        <bottom/>
        <vertical/>
        <horizontal/>
      </border>
    </dxf>
    <dxf>
      <border diagonalUp="0" diagonalDown="0">
        <left style="thin">
          <color indexed="64"/>
        </left>
        <right/>
        <top style="thin">
          <color indexed="64"/>
        </top>
        <bottom/>
        <vertical/>
        <horizontal/>
      </border>
    </dxf>
    <dxf>
      <border diagonalUp="0" diagonalDown="0">
        <left style="thin">
          <color indexed="64"/>
        </left>
        <right/>
        <top style="thin">
          <color indexed="64"/>
        </top>
        <bottom/>
        <vertical/>
        <horizontal/>
      </border>
    </dxf>
    <dxf>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alignment horizontal="right" vertical="bottom" textRotation="0" wrapText="0" indent="0" justifyLastLine="0" shrinkToFit="0" readingOrder="0"/>
      <border diagonalUp="0" diagonalDown="0">
        <left style="thin">
          <color indexed="64"/>
        </left>
        <right/>
        <top style="thin">
          <color indexed="64"/>
        </top>
        <bottom/>
        <vertical/>
        <horizontal/>
      </border>
    </dxf>
    <dxf>
      <border outline="0">
        <bottom style="thin">
          <color rgb="FF000000"/>
        </bottom>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theme="8"/>
          <bgColor theme="8"/>
        </patternFill>
      </fill>
      <alignment horizontal="right" vertical="bottom" textRotation="0" wrapText="1" indent="1" justifyLastLine="0" shrinkToFit="0" readingOrder="0"/>
    </dxf>
    <dxf>
      <font>
        <strike val="0"/>
        <outline val="0"/>
        <shadow val="0"/>
        <vertAlign val="baseline"/>
        <name val="Calibri"/>
        <family val="2"/>
      </font>
      <fill>
        <patternFill patternType="solid">
          <fgColor indexed="64"/>
          <bgColor rgb="FFFDF5E5"/>
        </patternFill>
      </fill>
    </dxf>
    <dxf>
      <font>
        <strike val="0"/>
        <outline val="0"/>
        <shadow val="0"/>
        <vertAlign val="baseline"/>
        <name val="Calibri"/>
        <family val="2"/>
      </font>
      <numFmt numFmtId="165" formatCode="0.0%"/>
      <fill>
        <patternFill patternType="solid">
          <fgColor indexed="64"/>
          <bgColor rgb="FFFDF5E5"/>
        </patternFill>
      </fill>
    </dxf>
    <dxf>
      <font>
        <strike val="0"/>
        <outline val="0"/>
        <shadow val="0"/>
        <vertAlign val="baseline"/>
        <name val="Calibri"/>
        <family val="2"/>
      </font>
      <numFmt numFmtId="165" formatCode="0.0%"/>
      <fill>
        <patternFill patternType="solid">
          <fgColor indexed="64"/>
          <bgColor rgb="FFFDF5E5"/>
        </patternFill>
      </fill>
    </dxf>
    <dxf>
      <font>
        <strike val="0"/>
        <outline val="0"/>
        <shadow val="0"/>
        <vertAlign val="baseline"/>
        <name val="Calibri"/>
        <family val="2"/>
      </font>
      <numFmt numFmtId="165" formatCode="0.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numFmt numFmtId="164" formatCode="_-* #,##0_-;\-* #,##0_-;_-* &quot;-&quot;??_-;_-@_-"/>
    </dxf>
    <dxf>
      <font>
        <strike val="0"/>
        <outline val="0"/>
        <shadow val="0"/>
        <vertAlign val="baseline"/>
        <name val="Calibri"/>
        <family val="2"/>
      </font>
    </dxf>
    <dxf>
      <font>
        <strike val="0"/>
        <outline val="0"/>
        <shadow val="0"/>
        <vertAlign val="baseline"/>
        <name val="Calibri"/>
        <family val="2"/>
      </font>
      <numFmt numFmtId="165" formatCode="0.0%"/>
    </dxf>
    <dxf>
      <font>
        <strike val="0"/>
        <outline val="0"/>
        <shadow val="0"/>
        <vertAlign val="baseline"/>
        <name val="Calibri"/>
        <family val="2"/>
      </font>
    </dxf>
    <dxf>
      <font>
        <strike val="0"/>
        <outline val="0"/>
        <shadow val="0"/>
        <vertAlign val="baseline"/>
        <name val="Calibri"/>
        <family val="2"/>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fgColor indexed="64"/>
          <bgColor rgb="FF00FFFF"/>
        </patternFill>
      </fill>
    </dxf>
    <dxf>
      <font>
        <b val="0"/>
        <i val="0"/>
        <strike val="0"/>
        <condense val="0"/>
        <extend val="0"/>
        <outline val="0"/>
        <shadow val="0"/>
        <u val="none"/>
        <vertAlign val="baseline"/>
        <sz val="11"/>
        <color theme="1"/>
        <name val="Calibri"/>
        <family val="2"/>
        <scheme val="minor"/>
      </font>
      <numFmt numFmtId="164" formatCode="_-* #,##0_-;\-* #,##0_-;_-* &quot;-&quot;??_-;_-@_-"/>
      <fill>
        <patternFill>
          <fgColor indexed="64"/>
          <bgColor rgb="FF00FFFF"/>
        </patternFill>
      </fill>
    </dxf>
    <dxf>
      <font>
        <b val="0"/>
        <i val="0"/>
        <strike val="0"/>
        <condense val="0"/>
        <extend val="0"/>
        <outline val="0"/>
        <shadow val="0"/>
        <u val="none"/>
        <vertAlign val="baseline"/>
        <sz val="11"/>
        <color theme="1"/>
        <name val="Calibri"/>
        <family val="2"/>
        <scheme val="minor"/>
      </font>
      <numFmt numFmtId="164" formatCode="_-* #,##0_-;\-* #,##0_-;_-* &quot;-&quot;??_-;_-@_-"/>
      <fill>
        <patternFill>
          <fgColor indexed="64"/>
          <bgColor rgb="FF00FFFF"/>
        </patternFill>
      </fill>
    </dxf>
    <dxf>
      <font>
        <b val="0"/>
        <i val="0"/>
        <strike val="0"/>
        <outline val="0"/>
        <shadow val="0"/>
        <name val="Calibri"/>
        <family val="2"/>
      </font>
      <numFmt numFmtId="164" formatCode="_-* #,##0_-;\-* #,##0_-;_-* &quot;-&quot;??_-;_-@_-"/>
      <fill>
        <patternFill>
          <fgColor indexed="64"/>
          <bgColor rgb="FFFFF2CC"/>
        </patternFill>
      </fill>
    </dxf>
    <dxf>
      <font>
        <b val="0"/>
        <i val="0"/>
        <strike val="0"/>
        <outline val="0"/>
        <shadow val="0"/>
        <name val="Calibri"/>
        <family val="2"/>
      </font>
      <numFmt numFmtId="164" formatCode="_-* #,##0_-;\-* #,##0_-;_-* &quot;-&quot;??_-;_-@_-"/>
    </dxf>
    <dxf>
      <font>
        <b val="0"/>
        <i val="0"/>
        <strike val="0"/>
        <outline val="0"/>
        <shadow val="0"/>
        <name val="Calibri"/>
        <family val="2"/>
      </font>
      <numFmt numFmtId="164" formatCode="_-* #,##0_-;\-* #,##0_-;_-* &quot;-&quot;??_-;_-@_-"/>
    </dxf>
    <dxf>
      <font>
        <b val="0"/>
        <i val="0"/>
        <strike val="0"/>
        <outline val="0"/>
        <shadow val="0"/>
        <name val="Calibri"/>
        <family val="2"/>
      </font>
      <numFmt numFmtId="164" formatCode="_-* #,##0_-;\-* #,##0_-;_-* &quot;-&quot;??_-;_-@_-"/>
    </dxf>
    <dxf>
      <font>
        <b val="0"/>
        <i val="0"/>
        <strike val="0"/>
        <outline val="0"/>
        <shadow val="0"/>
        <name val="Calibri"/>
        <family val="2"/>
      </font>
      <numFmt numFmtId="164" formatCode="_-* #,##0_-;\-* #,##0_-;_-* &quot;-&quot;??_-;_-@_-"/>
    </dxf>
    <dxf>
      <font>
        <b val="0"/>
        <i val="0"/>
        <strike val="0"/>
        <outline val="0"/>
        <shadow val="0"/>
        <name val="Calibri"/>
        <family val="2"/>
      </font>
      <numFmt numFmtId="164" formatCode="_-* #,##0_-;\-* #,##0_-;_-* &quot;-&quot;??_-;_-@_-"/>
    </dxf>
    <dxf>
      <font>
        <b val="0"/>
        <i val="0"/>
        <strike val="0"/>
        <outline val="0"/>
        <shadow val="0"/>
        <name val="Calibri"/>
        <family val="2"/>
      </font>
      <numFmt numFmtId="164" formatCode="_-* #,##0_-;\-* #,##0_-;_-* &quot;-&quot;??_-;_-@_-"/>
    </dxf>
    <dxf>
      <font>
        <b val="0"/>
        <i val="0"/>
        <strike val="0"/>
        <outline val="0"/>
        <shadow val="0"/>
        <name val="Calibri"/>
        <family val="2"/>
      </font>
      <numFmt numFmtId="164" formatCode="_-* #,##0_-;\-* #,##0_-;_-* &quot;-&quot;??_-;_-@_-"/>
    </dxf>
    <dxf>
      <font>
        <b val="0"/>
        <i val="0"/>
        <strike val="0"/>
        <outline val="0"/>
        <shadow val="0"/>
        <name val="Calibri"/>
        <family val="2"/>
      </font>
      <numFmt numFmtId="164" formatCode="_-* #,##0_-;\-* #,##0_-;_-* &quot;-&quot;??_-;_-@_-"/>
    </dxf>
    <dxf>
      <font>
        <b val="0"/>
        <i val="0"/>
        <strike val="0"/>
        <outline val="0"/>
        <shadow val="0"/>
        <name val="Calibri"/>
        <family val="2"/>
      </font>
      <numFmt numFmtId="164" formatCode="_-* #,##0_-;\-* #,##0_-;_-* &quot;-&quot;??_-;_-@_-"/>
    </dxf>
    <dxf>
      <font>
        <b val="0"/>
        <i val="0"/>
        <strike val="0"/>
        <outline val="0"/>
        <shadow val="0"/>
        <name val="Calibri"/>
        <family val="2"/>
      </font>
      <numFmt numFmtId="164" formatCode="_-* #,##0_-;\-* #,##0_-;_-* &quot;-&quot;??_-;_-@_-"/>
    </dxf>
    <dxf>
      <font>
        <b val="0"/>
        <i val="0"/>
        <strike val="0"/>
        <outline val="0"/>
        <shadow val="0"/>
        <name val="Calibri"/>
        <family val="2"/>
      </font>
      <numFmt numFmtId="164" formatCode="_-* #,##0_-;\-* #,##0_-;_-* &quot;-&quot;??_-;_-@_-"/>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numFmt numFmtId="0" formatCode="General"/>
    </dxf>
    <dxf>
      <font>
        <b val="0"/>
        <i val="0"/>
        <strike val="0"/>
        <outline val="0"/>
        <shadow val="0"/>
        <name val="Calibri"/>
        <family val="2"/>
      </font>
    </dxf>
    <dxf>
      <font>
        <b val="0"/>
        <i val="0"/>
        <strike val="0"/>
        <outline val="0"/>
        <shadow val="0"/>
        <name val="Calibri"/>
        <family val="2"/>
      </font>
      <numFmt numFmtId="30" formatCode="@"/>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165" formatCode="0.0%"/>
      <fill>
        <patternFill patternType="solid">
          <fgColor indexed="64"/>
          <bgColor rgb="FFFDF5E5"/>
        </patternFill>
      </fill>
    </dxf>
    <dxf>
      <font>
        <strike val="0"/>
        <outline val="0"/>
        <shadow val="0"/>
        <name val="Calibri"/>
        <family val="2"/>
      </font>
      <numFmt numFmtId="165" formatCode="0.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outline val="0"/>
        <shadow val="0"/>
        <name val="Calibri"/>
        <family val="2"/>
      </font>
      <numFmt numFmtId="13" formatCode="0%"/>
    </dxf>
    <dxf>
      <font>
        <b val="0"/>
        <i val="0"/>
        <strike val="0"/>
        <condense val="0"/>
        <extend val="0"/>
        <outline val="0"/>
        <shadow val="0"/>
        <u val="none"/>
        <vertAlign val="baseline"/>
        <sz val="11"/>
        <color theme="1"/>
        <name val="Calibri"/>
        <family val="2"/>
        <scheme val="minor"/>
      </font>
      <numFmt numFmtId="164" formatCode="_-* #,##0_-;\-* #,##0_-;_-* &quot;-&quot;??_-;_-@_-"/>
      <border diagonalUp="0" diagonalDown="0" outline="0">
        <left style="thin">
          <color theme="4"/>
        </left>
        <right/>
        <top/>
        <bottom/>
      </border>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FFF2CC"/>
        </patternFill>
      </fill>
    </dxf>
    <dxf>
      <font>
        <b val="0"/>
        <i val="0"/>
        <strike val="0"/>
        <condense val="0"/>
        <extend val="0"/>
        <outline val="0"/>
        <shadow val="0"/>
        <u val="none"/>
        <vertAlign val="baseline"/>
        <sz val="11"/>
        <color theme="1"/>
        <name val="Calibri"/>
        <family val="2"/>
        <scheme val="minor"/>
      </font>
      <numFmt numFmtId="164" formatCode="_-* #,##0_-;\-* #,##0_-;_-* &quot;-&quot;??_-;_-@_-"/>
      <fill>
        <patternFill>
          <fgColor indexed="64"/>
          <bgColor rgb="FF00FFFF"/>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FFF2CC"/>
        </patternFill>
      </fill>
    </dxf>
    <dxf>
      <font>
        <b val="0"/>
        <i val="0"/>
        <strike val="0"/>
        <outline val="0"/>
        <shadow val="0"/>
        <name val="Calibri"/>
        <family val="2"/>
      </font>
      <numFmt numFmtId="164" formatCode="_-* #,##0_-;\-* #,##0_-;_-* &quot;-&quot;??_-;_-@_-"/>
      <fill>
        <patternFill>
          <fgColor indexed="64"/>
          <bgColor rgb="FFFFF2CC"/>
        </patternFill>
      </fill>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outline val="0"/>
        <shadow val="0"/>
        <name val="Calibri"/>
        <family val="2"/>
      </font>
      <numFmt numFmtId="164" formatCode="_-* #,##0_-;\-* #,##0_-;_-* &quot;-&quot;??_-;_-@_-"/>
    </dxf>
    <dxf>
      <font>
        <b val="0"/>
        <i val="0"/>
        <strike val="0"/>
        <condense val="0"/>
        <extend val="0"/>
        <outline val="0"/>
        <shadow val="0"/>
        <u val="none"/>
        <vertAlign val="baseline"/>
        <sz val="11"/>
        <color theme="1"/>
        <name val="Calibri"/>
        <family val="2"/>
        <scheme val="minor"/>
      </font>
    </dxf>
    <dxf>
      <font>
        <b val="0"/>
        <i val="0"/>
        <strike val="0"/>
        <outline val="0"/>
        <shadow val="0"/>
        <name val="Calibri"/>
        <family val="2"/>
      </font>
    </dxf>
    <dxf>
      <font>
        <b val="0"/>
        <i val="0"/>
        <strike val="0"/>
        <condense val="0"/>
        <extend val="0"/>
        <outline val="0"/>
        <shadow val="0"/>
        <u val="none"/>
        <vertAlign val="baseline"/>
        <sz val="11"/>
        <color theme="1"/>
        <name val="Calibri"/>
        <family val="2"/>
        <scheme val="minor"/>
      </font>
    </dxf>
    <dxf>
      <font>
        <b val="0"/>
        <i val="0"/>
        <strike val="0"/>
        <outline val="0"/>
        <shadow val="0"/>
        <name val="Calibri"/>
        <family val="2"/>
      </font>
    </dxf>
    <dxf>
      <font>
        <b val="0"/>
        <i val="0"/>
        <strike val="0"/>
        <condense val="0"/>
        <extend val="0"/>
        <outline val="0"/>
        <shadow val="0"/>
        <u val="none"/>
        <vertAlign val="baseline"/>
        <sz val="11"/>
        <color theme="1"/>
        <name val="Calibri"/>
        <family val="2"/>
        <scheme val="minor"/>
      </font>
    </dxf>
    <dxf>
      <font>
        <b val="0"/>
        <i val="0"/>
        <strike val="0"/>
        <outline val="0"/>
        <shadow val="0"/>
        <name val="Calibri"/>
        <family val="2"/>
      </font>
    </dxf>
    <dxf>
      <font>
        <b val="0"/>
        <i val="0"/>
        <strike val="0"/>
        <condense val="0"/>
        <extend val="0"/>
        <outline val="0"/>
        <shadow val="0"/>
        <u val="none"/>
        <vertAlign val="baseline"/>
        <sz val="11"/>
        <color theme="1"/>
        <name val="Calibri"/>
        <family val="2"/>
        <scheme val="minor"/>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65" formatCode="0.0%"/>
      <fill>
        <patternFill patternType="solid">
          <fgColor indexed="64"/>
          <bgColor rgb="FFFDF5E5"/>
        </patternFill>
      </fill>
    </dxf>
    <dxf>
      <font>
        <strike val="0"/>
        <outline val="0"/>
        <shadow val="0"/>
        <name val="Calibri"/>
        <family val="2"/>
      </font>
      <numFmt numFmtId="165" formatCode="0.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vertAlign val="baseline"/>
        <name val="Calibri"/>
        <family val="2"/>
        <scheme val="minor"/>
      </font>
      <alignment horizontal="left" vertical="bottom" textRotation="0" wrapText="0" indent="0" justifyLastLine="0" shrinkToFit="0" readingOrder="0"/>
    </dxf>
    <dxf>
      <font>
        <strike val="0"/>
        <outline val="0"/>
        <shadow val="0"/>
        <vertAlign val="baseline"/>
        <name val="Calibri"/>
        <family val="2"/>
        <scheme val="minor"/>
      </font>
      <alignment textRotation="0" wrapText="0" indent="0" justifyLastLine="0" shrinkToFit="0" readingOrder="0"/>
    </dxf>
    <dxf>
      <font>
        <strike val="0"/>
        <outline val="0"/>
        <shadow val="0"/>
        <vertAlign val="baseline"/>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s>
  <tableStyles count="1" defaultTableStyle="TableStyleMedium2" defaultPivotStyle="PivotStyleLight16">
    <tableStyle name="Indicator Table" pivot="0" count="9" xr9:uid="{F36837B7-967D-402D-8080-1C482E86A9DC}">
      <tableStyleElement type="wholeTable" dxfId="294"/>
      <tableStyleElement type="headerRow" dxfId="293"/>
      <tableStyleElement type="totalRow" dxfId="292"/>
      <tableStyleElement type="firstColumn" dxfId="291"/>
      <tableStyleElement type="lastColumn" dxfId="290"/>
      <tableStyleElement type="firstRowStripe" dxfId="289"/>
      <tableStyleElement type="secondRowStripe" dxfId="288"/>
      <tableStyleElement type="firstColumnStripe" dxfId="287"/>
      <tableStyleElement type="secondColumnStripe" dxfId="286"/>
    </tableStyle>
  </tableStyles>
  <colors>
    <mruColors>
      <color rgb="FFFDF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eazure-my.sharepoint.com/personal/simon_wilson_historicengland_org_uk/Documents/Desktop/2022%20Heritage%20Indicators/New%20Sheets/Planning%20statistics/Table_P124A__Final_.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P124A"/>
    </sheetNames>
    <sheetDataSet>
      <sheetData sheetId="0">
        <row r="4">
          <cell r="B4" t="str">
            <v>ONS code</v>
          </cell>
        </row>
        <row r="5">
          <cell r="C5" t="str">
            <v>Listed building consents (to alter/ extend)</v>
          </cell>
          <cell r="D5" t="str">
            <v>Listed building consents (to demolish)</v>
          </cell>
        </row>
        <row r="7">
          <cell r="B7" t="str">
            <v>E92000001</v>
          </cell>
          <cell r="C7">
            <v>26802</v>
          </cell>
          <cell r="D7">
            <v>273</v>
          </cell>
          <cell r="E7">
            <v>27075</v>
          </cell>
        </row>
        <row r="8">
          <cell r="E8">
            <v>0</v>
          </cell>
        </row>
        <row r="9">
          <cell r="E9">
            <v>0</v>
          </cell>
        </row>
        <row r="10">
          <cell r="E10">
            <v>0</v>
          </cell>
        </row>
        <row r="11">
          <cell r="B11" t="str">
            <v>E12000001</v>
          </cell>
          <cell r="C11">
            <v>687</v>
          </cell>
          <cell r="D11">
            <v>15</v>
          </cell>
          <cell r="E11">
            <v>702</v>
          </cell>
        </row>
        <row r="12">
          <cell r="B12" t="str">
            <v>E12000002</v>
          </cell>
          <cell r="C12">
            <v>1409</v>
          </cell>
          <cell r="D12">
            <v>20</v>
          </cell>
          <cell r="E12">
            <v>1429</v>
          </cell>
        </row>
        <row r="13">
          <cell r="B13" t="str">
            <v>E12000003</v>
          </cell>
          <cell r="C13">
            <v>1834</v>
          </cell>
          <cell r="D13">
            <v>20</v>
          </cell>
          <cell r="E13">
            <v>1854</v>
          </cell>
        </row>
        <row r="14">
          <cell r="B14" t="str">
            <v>E12000004</v>
          </cell>
          <cell r="C14">
            <v>1721</v>
          </cell>
          <cell r="D14">
            <v>19</v>
          </cell>
          <cell r="E14">
            <v>1740</v>
          </cell>
        </row>
        <row r="15">
          <cell r="B15" t="str">
            <v>E12000005</v>
          </cell>
          <cell r="C15">
            <v>1981</v>
          </cell>
          <cell r="D15">
            <v>26</v>
          </cell>
          <cell r="E15">
            <v>2007</v>
          </cell>
        </row>
        <row r="16">
          <cell r="B16" t="str">
            <v>E12000006</v>
          </cell>
          <cell r="C16">
            <v>3683</v>
          </cell>
          <cell r="D16">
            <v>51</v>
          </cell>
          <cell r="E16">
            <v>3734</v>
          </cell>
        </row>
        <row r="17">
          <cell r="B17" t="str">
            <v>E12000007</v>
          </cell>
          <cell r="C17">
            <v>3898</v>
          </cell>
          <cell r="D17">
            <v>14</v>
          </cell>
          <cell r="E17">
            <v>3912</v>
          </cell>
        </row>
        <row r="18">
          <cell r="B18" t="str">
            <v>E12000008</v>
          </cell>
          <cell r="C18">
            <v>5415</v>
          </cell>
          <cell r="D18">
            <v>62</v>
          </cell>
          <cell r="E18">
            <v>5477</v>
          </cell>
        </row>
        <row r="19">
          <cell r="B19" t="str">
            <v>E12000009</v>
          </cell>
          <cell r="C19">
            <v>5355</v>
          </cell>
          <cell r="D19">
            <v>40</v>
          </cell>
          <cell r="E19">
            <v>5395</v>
          </cell>
        </row>
        <row r="20">
          <cell r="B20" t="str">
            <v>-</v>
          </cell>
          <cell r="C20">
            <v>819</v>
          </cell>
          <cell r="D20">
            <v>6</v>
          </cell>
          <cell r="E20">
            <v>825</v>
          </cell>
        </row>
        <row r="21">
          <cell r="E21">
            <v>0</v>
          </cell>
        </row>
        <row r="22">
          <cell r="C22">
            <v>13223</v>
          </cell>
          <cell r="D22">
            <v>133</v>
          </cell>
          <cell r="E22">
            <v>13356</v>
          </cell>
        </row>
        <row r="23">
          <cell r="E23">
            <v>0</v>
          </cell>
        </row>
        <row r="24">
          <cell r="B24" t="str">
            <v>E07000223</v>
          </cell>
          <cell r="C24">
            <v>6</v>
          </cell>
          <cell r="D24">
            <v>0</v>
          </cell>
          <cell r="E24">
            <v>6</v>
          </cell>
        </row>
        <row r="25">
          <cell r="B25" t="str">
            <v>E07000026</v>
          </cell>
          <cell r="C25">
            <v>37</v>
          </cell>
          <cell r="D25">
            <v>0</v>
          </cell>
          <cell r="E25">
            <v>37</v>
          </cell>
        </row>
        <row r="26">
          <cell r="B26" t="str">
            <v>E07000032</v>
          </cell>
          <cell r="C26">
            <v>48</v>
          </cell>
          <cell r="D26">
            <v>0</v>
          </cell>
          <cell r="E26">
            <v>48</v>
          </cell>
        </row>
        <row r="27">
          <cell r="B27" t="str">
            <v>E07000224</v>
          </cell>
          <cell r="C27">
            <v>53</v>
          </cell>
          <cell r="D27">
            <v>0</v>
          </cell>
          <cell r="E27">
            <v>53</v>
          </cell>
        </row>
        <row r="28">
          <cell r="B28" t="str">
            <v>E07000170</v>
          </cell>
          <cell r="C28">
            <v>4</v>
          </cell>
          <cell r="D28">
            <v>0</v>
          </cell>
          <cell r="E28">
            <v>4</v>
          </cell>
        </row>
        <row r="29">
          <cell r="B29" t="str">
            <v>E07000105</v>
          </cell>
          <cell r="C29">
            <v>158</v>
          </cell>
          <cell r="D29">
            <v>1</v>
          </cell>
          <cell r="E29">
            <v>159</v>
          </cell>
        </row>
        <row r="30">
          <cell r="B30" t="str">
            <v>E07000200</v>
          </cell>
          <cell r="C30">
            <v>184</v>
          </cell>
          <cell r="D30">
            <v>2</v>
          </cell>
          <cell r="E30">
            <v>186</v>
          </cell>
        </row>
        <row r="31">
          <cell r="B31" t="str">
            <v>E07000027</v>
          </cell>
          <cell r="C31">
            <v>14</v>
          </cell>
          <cell r="D31">
            <v>0</v>
          </cell>
          <cell r="E31">
            <v>14</v>
          </cell>
        </row>
        <row r="32">
          <cell r="B32" t="str">
            <v>E07000066</v>
          </cell>
          <cell r="C32">
            <v>7</v>
          </cell>
          <cell r="D32">
            <v>0</v>
          </cell>
          <cell r="E32">
            <v>7</v>
          </cell>
        </row>
        <row r="33">
          <cell r="B33" t="str">
            <v>E07000084</v>
          </cell>
          <cell r="C33">
            <v>84</v>
          </cell>
          <cell r="D33">
            <v>2</v>
          </cell>
          <cell r="E33">
            <v>86</v>
          </cell>
        </row>
        <row r="34">
          <cell r="B34" t="str">
            <v>E07000171</v>
          </cell>
          <cell r="C34">
            <v>56</v>
          </cell>
          <cell r="D34">
            <v>0</v>
          </cell>
          <cell r="E34">
            <v>56</v>
          </cell>
        </row>
        <row r="35">
          <cell r="B35" t="str">
            <v>E07000129</v>
          </cell>
          <cell r="C35">
            <v>7</v>
          </cell>
          <cell r="D35">
            <v>0</v>
          </cell>
          <cell r="E35">
            <v>7</v>
          </cell>
        </row>
        <row r="36">
          <cell r="B36" t="str">
            <v>E07000033</v>
          </cell>
          <cell r="C36">
            <v>11</v>
          </cell>
          <cell r="D36">
            <v>0</v>
          </cell>
          <cell r="E36">
            <v>11</v>
          </cell>
        </row>
        <row r="37">
          <cell r="B37" t="str">
            <v>E07000136</v>
          </cell>
          <cell r="C37">
            <v>18</v>
          </cell>
          <cell r="D37">
            <v>0</v>
          </cell>
          <cell r="E37">
            <v>18</v>
          </cell>
        </row>
        <row r="38">
          <cell r="B38" t="str">
            <v>E07000067</v>
          </cell>
          <cell r="C38">
            <v>212</v>
          </cell>
          <cell r="D38">
            <v>6</v>
          </cell>
          <cell r="E38">
            <v>218</v>
          </cell>
        </row>
        <row r="39">
          <cell r="B39" t="str">
            <v>E07000143</v>
          </cell>
          <cell r="C39">
            <v>67</v>
          </cell>
          <cell r="D39">
            <v>0</v>
          </cell>
          <cell r="E39">
            <v>67</v>
          </cell>
        </row>
        <row r="40">
          <cell r="B40" t="str">
            <v>E07000068</v>
          </cell>
          <cell r="C40">
            <v>32</v>
          </cell>
          <cell r="D40">
            <v>0</v>
          </cell>
          <cell r="E40">
            <v>32</v>
          </cell>
        </row>
        <row r="41">
          <cell r="B41" t="str">
            <v>E07000144</v>
          </cell>
          <cell r="C41">
            <v>60</v>
          </cell>
          <cell r="D41">
            <v>4</v>
          </cell>
          <cell r="E41">
            <v>64</v>
          </cell>
        </row>
        <row r="42">
          <cell r="B42" t="str">
            <v>E07000234</v>
          </cell>
          <cell r="C42">
            <v>46</v>
          </cell>
          <cell r="D42">
            <v>0</v>
          </cell>
          <cell r="E42">
            <v>46</v>
          </cell>
        </row>
        <row r="43">
          <cell r="B43" t="str">
            <v>E07000095</v>
          </cell>
          <cell r="C43">
            <v>25</v>
          </cell>
          <cell r="D43">
            <v>2</v>
          </cell>
          <cell r="E43">
            <v>27</v>
          </cell>
        </row>
        <row r="44">
          <cell r="B44" t="str">
            <v>E07000172</v>
          </cell>
          <cell r="C44">
            <v>9</v>
          </cell>
          <cell r="D44">
            <v>0</v>
          </cell>
          <cell r="E44">
            <v>9</v>
          </cell>
        </row>
        <row r="45">
          <cell r="B45" t="str">
            <v>E07000117</v>
          </cell>
          <cell r="C45">
            <v>10</v>
          </cell>
          <cell r="D45">
            <v>0</v>
          </cell>
          <cell r="E45">
            <v>10</v>
          </cell>
        </row>
        <row r="46">
          <cell r="B46" t="str">
            <v>E07000008</v>
          </cell>
          <cell r="C46">
            <v>103</v>
          </cell>
          <cell r="D46">
            <v>0</v>
          </cell>
          <cell r="E46">
            <v>103</v>
          </cell>
        </row>
        <row r="47">
          <cell r="B47" t="str">
            <v>E07000192</v>
          </cell>
          <cell r="C47">
            <v>4</v>
          </cell>
          <cell r="D47">
            <v>0</v>
          </cell>
          <cell r="E47">
            <v>4</v>
          </cell>
        </row>
        <row r="48">
          <cell r="B48" t="str">
            <v>E07000106</v>
          </cell>
          <cell r="C48">
            <v>90</v>
          </cell>
          <cell r="D48">
            <v>0</v>
          </cell>
          <cell r="E48">
            <v>90</v>
          </cell>
        </row>
        <row r="49">
          <cell r="B49" t="str">
            <v>E07000028</v>
          </cell>
          <cell r="C49">
            <v>93</v>
          </cell>
          <cell r="D49">
            <v>0</v>
          </cell>
          <cell r="E49">
            <v>93</v>
          </cell>
        </row>
        <row r="50">
          <cell r="B50" t="str">
            <v>E07000069</v>
          </cell>
          <cell r="C50">
            <v>0</v>
          </cell>
          <cell r="D50">
            <v>0</v>
          </cell>
          <cell r="E50">
            <v>0</v>
          </cell>
        </row>
        <row r="51">
          <cell r="B51" t="str">
            <v>E07000130</v>
          </cell>
          <cell r="C51">
            <v>44</v>
          </cell>
          <cell r="D51">
            <v>1</v>
          </cell>
          <cell r="E51">
            <v>45</v>
          </cell>
        </row>
        <row r="52">
          <cell r="B52" t="str">
            <v>E07000070</v>
          </cell>
          <cell r="C52">
            <v>61</v>
          </cell>
          <cell r="D52">
            <v>0</v>
          </cell>
          <cell r="E52">
            <v>61</v>
          </cell>
        </row>
        <row r="53">
          <cell r="B53" t="str">
            <v>E07000078</v>
          </cell>
          <cell r="C53">
            <v>213</v>
          </cell>
          <cell r="D53">
            <v>0</v>
          </cell>
          <cell r="E53">
            <v>213</v>
          </cell>
        </row>
        <row r="54">
          <cell r="B54" t="str">
            <v>E07000177</v>
          </cell>
          <cell r="C54">
            <v>241</v>
          </cell>
          <cell r="D54">
            <v>1</v>
          </cell>
          <cell r="E54">
            <v>242</v>
          </cell>
        </row>
        <row r="55">
          <cell r="B55" t="str">
            <v>E07000034</v>
          </cell>
          <cell r="C55">
            <v>16</v>
          </cell>
          <cell r="D55">
            <v>0</v>
          </cell>
          <cell r="E55">
            <v>16</v>
          </cell>
        </row>
        <row r="56">
          <cell r="B56" t="str">
            <v>E07000225</v>
          </cell>
          <cell r="C56">
            <v>108</v>
          </cell>
          <cell r="D56">
            <v>0</v>
          </cell>
          <cell r="E56">
            <v>108</v>
          </cell>
        </row>
        <row r="57">
          <cell r="B57" t="str">
            <v>E07000118</v>
          </cell>
          <cell r="C57">
            <v>17</v>
          </cell>
          <cell r="D57">
            <v>1</v>
          </cell>
          <cell r="E57">
            <v>18</v>
          </cell>
        </row>
        <row r="58">
          <cell r="B58" t="str">
            <v>E07000071</v>
          </cell>
          <cell r="C58">
            <v>82</v>
          </cell>
          <cell r="D58">
            <v>2</v>
          </cell>
          <cell r="E58">
            <v>84</v>
          </cell>
        </row>
        <row r="59">
          <cell r="B59" t="str">
            <v>E07000029</v>
          </cell>
          <cell r="C59">
            <v>25</v>
          </cell>
          <cell r="D59">
            <v>0</v>
          </cell>
          <cell r="E59">
            <v>25</v>
          </cell>
        </row>
        <row r="60">
          <cell r="B60" t="str">
            <v>E07000079</v>
          </cell>
          <cell r="C60">
            <v>337</v>
          </cell>
          <cell r="D60">
            <v>0</v>
          </cell>
          <cell r="E60">
            <v>337</v>
          </cell>
        </row>
        <row r="61">
          <cell r="B61" t="str">
            <v>E07000163</v>
          </cell>
          <cell r="C61">
            <v>61</v>
          </cell>
          <cell r="D61">
            <v>1</v>
          </cell>
          <cell r="E61">
            <v>62</v>
          </cell>
        </row>
        <row r="62">
          <cell r="B62" t="str">
            <v>E07000226</v>
          </cell>
          <cell r="C62">
            <v>6</v>
          </cell>
          <cell r="D62">
            <v>0</v>
          </cell>
          <cell r="E62">
            <v>6</v>
          </cell>
        </row>
        <row r="63">
          <cell r="B63" t="str">
            <v>E07000096</v>
          </cell>
          <cell r="C63">
            <v>107</v>
          </cell>
          <cell r="D63">
            <v>3</v>
          </cell>
          <cell r="E63">
            <v>110</v>
          </cell>
        </row>
        <row r="64">
          <cell r="B64" t="str">
            <v>E07000107</v>
          </cell>
          <cell r="C64">
            <v>7</v>
          </cell>
          <cell r="D64">
            <v>0</v>
          </cell>
          <cell r="E64">
            <v>7</v>
          </cell>
        </row>
        <row r="65">
          <cell r="B65" t="str">
            <v>E07000035</v>
          </cell>
          <cell r="C65">
            <v>67</v>
          </cell>
          <cell r="D65">
            <v>0</v>
          </cell>
          <cell r="E65">
            <v>67</v>
          </cell>
        </row>
        <row r="66">
          <cell r="B66" t="str">
            <v>E07000108</v>
          </cell>
          <cell r="C66">
            <v>92</v>
          </cell>
          <cell r="D66">
            <v>0</v>
          </cell>
          <cell r="E66">
            <v>92</v>
          </cell>
        </row>
        <row r="67">
          <cell r="B67" t="str">
            <v>E07000009</v>
          </cell>
          <cell r="C67">
            <v>48</v>
          </cell>
          <cell r="D67">
            <v>0</v>
          </cell>
          <cell r="E67">
            <v>48</v>
          </cell>
        </row>
        <row r="68">
          <cell r="B68" t="str">
            <v>E07000040</v>
          </cell>
          <cell r="C68">
            <v>224</v>
          </cell>
          <cell r="D68">
            <v>0</v>
          </cell>
          <cell r="E68">
            <v>224</v>
          </cell>
        </row>
        <row r="69">
          <cell r="B69" t="str">
            <v>E07000085</v>
          </cell>
          <cell r="C69">
            <v>54</v>
          </cell>
          <cell r="D69">
            <v>0</v>
          </cell>
          <cell r="E69">
            <v>54</v>
          </cell>
        </row>
        <row r="70">
          <cell r="B70" t="str">
            <v>E07000242</v>
          </cell>
          <cell r="C70">
            <v>179</v>
          </cell>
          <cell r="D70">
            <v>2</v>
          </cell>
          <cell r="E70">
            <v>181</v>
          </cell>
        </row>
        <row r="71">
          <cell r="B71" t="str">
            <v>E07000137</v>
          </cell>
          <cell r="C71">
            <v>55</v>
          </cell>
          <cell r="D71">
            <v>0</v>
          </cell>
          <cell r="E71">
            <v>55</v>
          </cell>
        </row>
        <row r="72">
          <cell r="B72" t="str">
            <v>E07000193</v>
          </cell>
          <cell r="C72">
            <v>56</v>
          </cell>
          <cell r="D72">
            <v>0</v>
          </cell>
          <cell r="E72">
            <v>56</v>
          </cell>
        </row>
        <row r="73">
          <cell r="B73" t="str">
            <v>E07000244</v>
          </cell>
          <cell r="C73">
            <v>256</v>
          </cell>
          <cell r="D73">
            <v>1</v>
          </cell>
          <cell r="E73">
            <v>257</v>
          </cell>
        </row>
        <row r="74">
          <cell r="B74" t="str">
            <v>E07000061</v>
          </cell>
          <cell r="C74">
            <v>10</v>
          </cell>
          <cell r="D74">
            <v>0</v>
          </cell>
          <cell r="E74">
            <v>10</v>
          </cell>
        </row>
        <row r="75">
          <cell r="B75" t="str">
            <v>E07000086</v>
          </cell>
          <cell r="C75">
            <v>15</v>
          </cell>
          <cell r="D75">
            <v>0</v>
          </cell>
          <cell r="E75">
            <v>15</v>
          </cell>
        </row>
        <row r="76">
          <cell r="B76" t="str">
            <v>E07000030</v>
          </cell>
          <cell r="C76">
            <v>69</v>
          </cell>
          <cell r="D76">
            <v>0</v>
          </cell>
          <cell r="E76">
            <v>69</v>
          </cell>
        </row>
        <row r="77">
          <cell r="B77" t="str">
            <v>E07000207</v>
          </cell>
          <cell r="C77">
            <v>39</v>
          </cell>
          <cell r="D77">
            <v>0</v>
          </cell>
          <cell r="E77">
            <v>39</v>
          </cell>
        </row>
        <row r="78">
          <cell r="B78" t="str">
            <v>E07000072</v>
          </cell>
          <cell r="C78">
            <v>72</v>
          </cell>
          <cell r="D78">
            <v>0</v>
          </cell>
          <cell r="E78">
            <v>72</v>
          </cell>
        </row>
        <row r="79">
          <cell r="B79" t="str">
            <v>E07000208</v>
          </cell>
          <cell r="C79">
            <v>25</v>
          </cell>
          <cell r="D79">
            <v>0</v>
          </cell>
          <cell r="E79">
            <v>25</v>
          </cell>
        </row>
        <row r="80">
          <cell r="B80" t="str">
            <v>E07000036</v>
          </cell>
          <cell r="C80">
            <v>12</v>
          </cell>
          <cell r="D80">
            <v>0</v>
          </cell>
          <cell r="E80">
            <v>12</v>
          </cell>
        </row>
        <row r="81">
          <cell r="B81" t="str">
            <v>E07000041</v>
          </cell>
          <cell r="C81">
            <v>105</v>
          </cell>
          <cell r="D81">
            <v>0</v>
          </cell>
          <cell r="E81">
            <v>105</v>
          </cell>
        </row>
        <row r="82">
          <cell r="B82" t="str">
            <v>E07000087</v>
          </cell>
          <cell r="C82">
            <v>26</v>
          </cell>
          <cell r="D82">
            <v>1</v>
          </cell>
          <cell r="E82">
            <v>27</v>
          </cell>
        </row>
        <row r="83">
          <cell r="B83" t="str">
            <v>E07000010</v>
          </cell>
          <cell r="C83">
            <v>34</v>
          </cell>
          <cell r="D83">
            <v>0</v>
          </cell>
          <cell r="E83">
            <v>34</v>
          </cell>
        </row>
        <row r="84">
          <cell r="B84" t="str">
            <v>E07000112</v>
          </cell>
          <cell r="C84">
            <v>53</v>
          </cell>
          <cell r="D84">
            <v>2</v>
          </cell>
          <cell r="E84">
            <v>55</v>
          </cell>
        </row>
        <row r="85">
          <cell r="B85" t="str">
            <v>E07000080</v>
          </cell>
          <cell r="C85">
            <v>71</v>
          </cell>
          <cell r="D85">
            <v>0</v>
          </cell>
          <cell r="E85">
            <v>71</v>
          </cell>
        </row>
        <row r="86">
          <cell r="B86" t="str">
            <v>E07000119</v>
          </cell>
          <cell r="C86">
            <v>17</v>
          </cell>
          <cell r="D86">
            <v>0</v>
          </cell>
          <cell r="E86">
            <v>17</v>
          </cell>
        </row>
        <row r="87">
          <cell r="B87" t="str">
            <v>E07000173</v>
          </cell>
          <cell r="C87">
            <v>10</v>
          </cell>
          <cell r="D87">
            <v>0</v>
          </cell>
          <cell r="E87">
            <v>10</v>
          </cell>
        </row>
        <row r="88">
          <cell r="B88" t="str">
            <v>E07000081</v>
          </cell>
          <cell r="C88">
            <v>23</v>
          </cell>
          <cell r="D88">
            <v>0</v>
          </cell>
          <cell r="E88">
            <v>23</v>
          </cell>
        </row>
        <row r="89">
          <cell r="B89" t="str">
            <v>E07000088</v>
          </cell>
          <cell r="C89">
            <v>22</v>
          </cell>
          <cell r="D89">
            <v>0</v>
          </cell>
          <cell r="E89">
            <v>22</v>
          </cell>
        </row>
        <row r="90">
          <cell r="B90" t="str">
            <v>E07000109</v>
          </cell>
          <cell r="C90">
            <v>28</v>
          </cell>
          <cell r="D90">
            <v>0</v>
          </cell>
          <cell r="E90">
            <v>28</v>
          </cell>
        </row>
        <row r="91">
          <cell r="B91" t="str">
            <v>E07000145</v>
          </cell>
          <cell r="C91">
            <v>30</v>
          </cell>
          <cell r="D91">
            <v>0</v>
          </cell>
          <cell r="E91">
            <v>30</v>
          </cell>
        </row>
        <row r="92">
          <cell r="B92" t="str">
            <v>E07000209</v>
          </cell>
          <cell r="C92">
            <v>87</v>
          </cell>
          <cell r="D92">
            <v>0</v>
          </cell>
          <cell r="E92">
            <v>87</v>
          </cell>
        </row>
        <row r="93">
          <cell r="B93" t="str">
            <v>E07000164</v>
          </cell>
          <cell r="C93">
            <v>108</v>
          </cell>
          <cell r="D93">
            <v>0</v>
          </cell>
          <cell r="E93">
            <v>108</v>
          </cell>
        </row>
        <row r="94">
          <cell r="B94" t="str">
            <v>E07000131</v>
          </cell>
          <cell r="C94">
            <v>66</v>
          </cell>
          <cell r="D94">
            <v>3</v>
          </cell>
          <cell r="E94">
            <v>69</v>
          </cell>
        </row>
        <row r="95">
          <cell r="B95" t="str">
            <v>E07000073</v>
          </cell>
          <cell r="C95">
            <v>9</v>
          </cell>
          <cell r="D95">
            <v>0</v>
          </cell>
          <cell r="E95">
            <v>9</v>
          </cell>
        </row>
        <row r="96">
          <cell r="B96" t="str">
            <v>E07000165</v>
          </cell>
          <cell r="C96">
            <v>104</v>
          </cell>
          <cell r="D96">
            <v>3</v>
          </cell>
          <cell r="E96">
            <v>107</v>
          </cell>
        </row>
        <row r="97">
          <cell r="B97" t="str">
            <v>E07000089</v>
          </cell>
          <cell r="C97">
            <v>103</v>
          </cell>
          <cell r="D97">
            <v>0</v>
          </cell>
          <cell r="E97">
            <v>103</v>
          </cell>
        </row>
        <row r="98">
          <cell r="B98" t="str">
            <v>E07000062</v>
          </cell>
          <cell r="C98">
            <v>31</v>
          </cell>
          <cell r="D98">
            <v>0</v>
          </cell>
          <cell r="E98">
            <v>31</v>
          </cell>
        </row>
        <row r="99">
          <cell r="B99" t="str">
            <v>E07000090</v>
          </cell>
          <cell r="C99">
            <v>19</v>
          </cell>
          <cell r="D99">
            <v>0</v>
          </cell>
          <cell r="E99">
            <v>19</v>
          </cell>
        </row>
        <row r="100">
          <cell r="B100" t="str">
            <v>E07000098</v>
          </cell>
          <cell r="C100">
            <v>27</v>
          </cell>
          <cell r="D100">
            <v>0</v>
          </cell>
          <cell r="E100">
            <v>27</v>
          </cell>
        </row>
        <row r="101">
          <cell r="B101" t="str">
            <v>E07000037</v>
          </cell>
          <cell r="C101">
            <v>30</v>
          </cell>
          <cell r="D101">
            <v>0</v>
          </cell>
          <cell r="E101">
            <v>30</v>
          </cell>
        </row>
        <row r="102">
          <cell r="B102" t="str">
            <v>E07000132</v>
          </cell>
          <cell r="C102">
            <v>12</v>
          </cell>
          <cell r="D102">
            <v>0</v>
          </cell>
          <cell r="E102">
            <v>12</v>
          </cell>
        </row>
        <row r="103">
          <cell r="B103" t="str">
            <v>E07000227</v>
          </cell>
          <cell r="C103">
            <v>107</v>
          </cell>
          <cell r="D103">
            <v>0</v>
          </cell>
          <cell r="E103">
            <v>107</v>
          </cell>
        </row>
        <row r="104">
          <cell r="B104" t="str">
            <v>E07000011</v>
          </cell>
          <cell r="C104">
            <v>121</v>
          </cell>
          <cell r="D104">
            <v>0</v>
          </cell>
          <cell r="E104">
            <v>121</v>
          </cell>
        </row>
        <row r="105">
          <cell r="B105" t="str">
            <v>E07000120</v>
          </cell>
          <cell r="C105">
            <v>1</v>
          </cell>
          <cell r="D105">
            <v>0</v>
          </cell>
          <cell r="E105">
            <v>1</v>
          </cell>
        </row>
        <row r="106">
          <cell r="B106" t="str">
            <v>E07000202</v>
          </cell>
          <cell r="C106">
            <v>34</v>
          </cell>
          <cell r="D106">
            <v>1</v>
          </cell>
          <cell r="E106">
            <v>35</v>
          </cell>
        </row>
        <row r="107">
          <cell r="B107" t="str">
            <v>E07000146</v>
          </cell>
          <cell r="C107">
            <v>91</v>
          </cell>
          <cell r="D107">
            <v>1</v>
          </cell>
          <cell r="E107">
            <v>92</v>
          </cell>
        </row>
        <row r="108">
          <cell r="B108" t="str">
            <v>E07000121</v>
          </cell>
          <cell r="C108">
            <v>99</v>
          </cell>
          <cell r="D108">
            <v>1</v>
          </cell>
          <cell r="E108">
            <v>100</v>
          </cell>
        </row>
        <row r="109">
          <cell r="B109" t="str">
            <v>E07000063</v>
          </cell>
          <cell r="C109">
            <v>27</v>
          </cell>
          <cell r="D109">
            <v>3</v>
          </cell>
          <cell r="E109">
            <v>30</v>
          </cell>
        </row>
        <row r="110">
          <cell r="B110" t="str">
            <v>E07000194</v>
          </cell>
          <cell r="C110">
            <v>37</v>
          </cell>
          <cell r="D110">
            <v>1</v>
          </cell>
          <cell r="E110">
            <v>38</v>
          </cell>
        </row>
        <row r="111">
          <cell r="B111" t="str">
            <v>E07000138</v>
          </cell>
          <cell r="C111">
            <v>47</v>
          </cell>
          <cell r="D111">
            <v>0</v>
          </cell>
          <cell r="E111">
            <v>47</v>
          </cell>
        </row>
        <row r="112">
          <cell r="B112" t="str">
            <v>E07000110</v>
          </cell>
          <cell r="C112">
            <v>132</v>
          </cell>
          <cell r="D112">
            <v>3</v>
          </cell>
          <cell r="E112">
            <v>135</v>
          </cell>
        </row>
        <row r="113">
          <cell r="B113" t="str">
            <v>E07000074</v>
          </cell>
          <cell r="C113">
            <v>45</v>
          </cell>
          <cell r="D113">
            <v>0</v>
          </cell>
          <cell r="E113">
            <v>45</v>
          </cell>
        </row>
        <row r="114">
          <cell r="B114" t="str">
            <v>E07000235</v>
          </cell>
          <cell r="C114">
            <v>107</v>
          </cell>
          <cell r="D114">
            <v>1</v>
          </cell>
          <cell r="E114">
            <v>108</v>
          </cell>
        </row>
        <row r="115">
          <cell r="B115" t="str">
            <v>E07000174</v>
          </cell>
          <cell r="C115">
            <v>17</v>
          </cell>
          <cell r="D115">
            <v>0</v>
          </cell>
          <cell r="E115">
            <v>17</v>
          </cell>
        </row>
        <row r="116">
          <cell r="B116" t="str">
            <v>E07000133</v>
          </cell>
          <cell r="C116">
            <v>28</v>
          </cell>
          <cell r="D116">
            <v>0</v>
          </cell>
          <cell r="E116">
            <v>28</v>
          </cell>
        </row>
        <row r="117">
          <cell r="B117" t="str">
            <v>E07000187</v>
          </cell>
          <cell r="C117">
            <v>149</v>
          </cell>
          <cell r="D117">
            <v>1</v>
          </cell>
          <cell r="E117">
            <v>150</v>
          </cell>
        </row>
        <row r="118">
          <cell r="B118" t="str">
            <v>E07000042</v>
          </cell>
          <cell r="C118">
            <v>147</v>
          </cell>
          <cell r="D118">
            <v>0</v>
          </cell>
          <cell r="E118">
            <v>147</v>
          </cell>
        </row>
        <row r="119">
          <cell r="B119" t="str">
            <v>E07000203</v>
          </cell>
          <cell r="C119">
            <v>186</v>
          </cell>
          <cell r="D119">
            <v>3</v>
          </cell>
          <cell r="E119">
            <v>189</v>
          </cell>
        </row>
        <row r="120">
          <cell r="B120" t="str">
            <v>E07000228</v>
          </cell>
          <cell r="C120">
            <v>96</v>
          </cell>
          <cell r="D120">
            <v>4</v>
          </cell>
          <cell r="E120">
            <v>100</v>
          </cell>
        </row>
        <row r="121">
          <cell r="B121" t="str">
            <v>E07000210</v>
          </cell>
          <cell r="C121">
            <v>58</v>
          </cell>
          <cell r="D121">
            <v>0</v>
          </cell>
          <cell r="E121">
            <v>58</v>
          </cell>
        </row>
        <row r="122">
          <cell r="B122" t="str">
            <v>E07000091</v>
          </cell>
          <cell r="C122">
            <v>74</v>
          </cell>
          <cell r="D122">
            <v>0</v>
          </cell>
          <cell r="E122">
            <v>74</v>
          </cell>
        </row>
        <row r="123">
          <cell r="B123" t="str">
            <v>E07000175</v>
          </cell>
          <cell r="C123">
            <v>77</v>
          </cell>
          <cell r="D123">
            <v>3</v>
          </cell>
          <cell r="E123">
            <v>80</v>
          </cell>
        </row>
        <row r="124">
          <cell r="B124" t="str">
            <v>E07000195</v>
          </cell>
          <cell r="C124">
            <v>8</v>
          </cell>
          <cell r="D124">
            <v>0</v>
          </cell>
          <cell r="E124">
            <v>8</v>
          </cell>
        </row>
        <row r="125">
          <cell r="B125" t="str">
            <v>E07000043</v>
          </cell>
          <cell r="C125">
            <v>108</v>
          </cell>
          <cell r="D125">
            <v>2</v>
          </cell>
          <cell r="E125">
            <v>110</v>
          </cell>
        </row>
        <row r="126">
          <cell r="B126" t="str">
            <v>E07000038</v>
          </cell>
          <cell r="C126">
            <v>21</v>
          </cell>
          <cell r="D126">
            <v>1</v>
          </cell>
          <cell r="E126">
            <v>22</v>
          </cell>
        </row>
        <row r="127">
          <cell r="B127" t="str">
            <v>E07000099</v>
          </cell>
          <cell r="C127">
            <v>99</v>
          </cell>
          <cell r="D127">
            <v>2</v>
          </cell>
          <cell r="E127">
            <v>101</v>
          </cell>
        </row>
        <row r="128">
          <cell r="B128" t="str">
            <v>E07000139</v>
          </cell>
          <cell r="C128">
            <v>60</v>
          </cell>
          <cell r="D128">
            <v>0</v>
          </cell>
          <cell r="E128">
            <v>60</v>
          </cell>
        </row>
        <row r="129">
          <cell r="B129" t="str">
            <v>E07000147</v>
          </cell>
          <cell r="C129">
            <v>110</v>
          </cell>
          <cell r="D129">
            <v>0</v>
          </cell>
          <cell r="E129">
            <v>110</v>
          </cell>
        </row>
        <row r="130">
          <cell r="B130" t="str">
            <v>E07000218</v>
          </cell>
          <cell r="C130">
            <v>34</v>
          </cell>
          <cell r="D130">
            <v>0</v>
          </cell>
          <cell r="E130">
            <v>34</v>
          </cell>
        </row>
        <row r="131">
          <cell r="B131" t="str">
            <v>E07000134</v>
          </cell>
          <cell r="C131">
            <v>30</v>
          </cell>
          <cell r="D131">
            <v>0</v>
          </cell>
          <cell r="E131">
            <v>30</v>
          </cell>
        </row>
        <row r="132">
          <cell r="B132" t="str">
            <v>E07000148</v>
          </cell>
          <cell r="C132">
            <v>87</v>
          </cell>
          <cell r="D132">
            <v>0</v>
          </cell>
          <cell r="E132">
            <v>87</v>
          </cell>
        </row>
        <row r="133">
          <cell r="B133" t="str">
            <v>E07000219</v>
          </cell>
          <cell r="C133">
            <v>2</v>
          </cell>
          <cell r="D133">
            <v>1</v>
          </cell>
          <cell r="E133">
            <v>3</v>
          </cell>
        </row>
        <row r="134">
          <cell r="B134" t="str">
            <v>E07000135</v>
          </cell>
          <cell r="C134">
            <v>3</v>
          </cell>
          <cell r="D134">
            <v>0</v>
          </cell>
          <cell r="E134">
            <v>3</v>
          </cell>
        </row>
        <row r="135">
          <cell r="B135" t="str">
            <v>E07000178</v>
          </cell>
          <cell r="C135">
            <v>94</v>
          </cell>
          <cell r="D135">
            <v>1</v>
          </cell>
          <cell r="E135">
            <v>95</v>
          </cell>
        </row>
        <row r="136">
          <cell r="B136" t="str">
            <v>E07000122</v>
          </cell>
          <cell r="C136">
            <v>24</v>
          </cell>
          <cell r="D136">
            <v>0</v>
          </cell>
          <cell r="E136">
            <v>24</v>
          </cell>
        </row>
        <row r="137">
          <cell r="B137" t="str">
            <v>E07000123</v>
          </cell>
          <cell r="C137">
            <v>36</v>
          </cell>
          <cell r="D137">
            <v>3</v>
          </cell>
          <cell r="E137">
            <v>39</v>
          </cell>
        </row>
        <row r="138">
          <cell r="B138" t="str">
            <v>E07000236</v>
          </cell>
          <cell r="C138">
            <v>12</v>
          </cell>
          <cell r="D138">
            <v>0</v>
          </cell>
          <cell r="E138">
            <v>12</v>
          </cell>
        </row>
        <row r="139">
          <cell r="B139" t="str">
            <v>E07000211</v>
          </cell>
          <cell r="C139">
            <v>45</v>
          </cell>
          <cell r="D139">
            <v>0</v>
          </cell>
          <cell r="E139">
            <v>45</v>
          </cell>
        </row>
        <row r="140">
          <cell r="B140" t="str">
            <v>E07000124</v>
          </cell>
          <cell r="C140">
            <v>41</v>
          </cell>
          <cell r="D140">
            <v>1</v>
          </cell>
          <cell r="E140">
            <v>42</v>
          </cell>
        </row>
        <row r="141">
          <cell r="B141" t="str">
            <v>E07000166</v>
          </cell>
          <cell r="C141">
            <v>67</v>
          </cell>
          <cell r="D141">
            <v>0</v>
          </cell>
          <cell r="E141">
            <v>67</v>
          </cell>
        </row>
        <row r="142">
          <cell r="B142" t="str">
            <v>E07000075</v>
          </cell>
          <cell r="C142">
            <v>18</v>
          </cell>
          <cell r="D142">
            <v>1</v>
          </cell>
          <cell r="E142">
            <v>19</v>
          </cell>
        </row>
        <row r="143">
          <cell r="B143" t="str">
            <v>E07000125</v>
          </cell>
          <cell r="C143">
            <v>10</v>
          </cell>
          <cell r="D143">
            <v>0</v>
          </cell>
          <cell r="E143">
            <v>10</v>
          </cell>
        </row>
        <row r="144">
          <cell r="B144" t="str">
            <v>E07000064</v>
          </cell>
          <cell r="C144">
            <v>169</v>
          </cell>
          <cell r="D144">
            <v>0</v>
          </cell>
          <cell r="E144">
            <v>169</v>
          </cell>
        </row>
        <row r="145">
          <cell r="B145" t="str">
            <v>E07000220</v>
          </cell>
          <cell r="C145">
            <v>31</v>
          </cell>
          <cell r="D145">
            <v>0</v>
          </cell>
          <cell r="E145">
            <v>31</v>
          </cell>
        </row>
        <row r="146">
          <cell r="B146" t="str">
            <v>E07000212</v>
          </cell>
          <cell r="C146">
            <v>26</v>
          </cell>
          <cell r="D146">
            <v>0</v>
          </cell>
          <cell r="E146">
            <v>26</v>
          </cell>
        </row>
        <row r="147">
          <cell r="B147" t="str">
            <v>E07000176</v>
          </cell>
          <cell r="C147">
            <v>36</v>
          </cell>
          <cell r="D147">
            <v>0</v>
          </cell>
          <cell r="E147">
            <v>36</v>
          </cell>
        </row>
        <row r="148">
          <cell r="B148" t="str">
            <v>E07000092</v>
          </cell>
          <cell r="C148">
            <v>6</v>
          </cell>
          <cell r="D148">
            <v>0</v>
          </cell>
          <cell r="E148">
            <v>6</v>
          </cell>
        </row>
        <row r="149">
          <cell r="B149" t="str">
            <v>E07000167</v>
          </cell>
          <cell r="C149">
            <v>92</v>
          </cell>
          <cell r="D149">
            <v>0</v>
          </cell>
          <cell r="E149">
            <v>92</v>
          </cell>
        </row>
        <row r="150">
          <cell r="B150" t="str">
            <v>E07000168</v>
          </cell>
          <cell r="C150">
            <v>79</v>
          </cell>
          <cell r="D150">
            <v>0</v>
          </cell>
          <cell r="E150">
            <v>79</v>
          </cell>
        </row>
        <row r="151">
          <cell r="B151" t="str">
            <v>E07000188</v>
          </cell>
          <cell r="C151">
            <v>63</v>
          </cell>
          <cell r="D151">
            <v>0</v>
          </cell>
          <cell r="E151">
            <v>63</v>
          </cell>
        </row>
        <row r="152">
          <cell r="B152" t="str">
            <v>E07000169</v>
          </cell>
          <cell r="C152">
            <v>30</v>
          </cell>
          <cell r="D152">
            <v>0</v>
          </cell>
          <cell r="E152">
            <v>30</v>
          </cell>
        </row>
        <row r="153">
          <cell r="B153" t="str">
            <v>E07000111</v>
          </cell>
          <cell r="C153">
            <v>141</v>
          </cell>
          <cell r="D153">
            <v>3</v>
          </cell>
          <cell r="E153">
            <v>144</v>
          </cell>
        </row>
        <row r="154">
          <cell r="B154" t="str">
            <v>E07000246</v>
          </cell>
          <cell r="C154">
            <v>129</v>
          </cell>
          <cell r="D154">
            <v>1</v>
          </cell>
          <cell r="E154">
            <v>130</v>
          </cell>
        </row>
        <row r="155">
          <cell r="B155" t="str">
            <v>E07000012</v>
          </cell>
          <cell r="C155">
            <v>178</v>
          </cell>
          <cell r="D155">
            <v>0</v>
          </cell>
          <cell r="E155">
            <v>178</v>
          </cell>
        </row>
        <row r="156">
          <cell r="B156" t="str">
            <v>E07000039</v>
          </cell>
          <cell r="C156">
            <v>25</v>
          </cell>
          <cell r="D156">
            <v>1</v>
          </cell>
          <cell r="E156">
            <v>26</v>
          </cell>
        </row>
        <row r="157">
          <cell r="B157" t="str">
            <v>E07000044</v>
          </cell>
          <cell r="C157">
            <v>147</v>
          </cell>
          <cell r="D157">
            <v>1</v>
          </cell>
          <cell r="E157">
            <v>148</v>
          </cell>
        </row>
        <row r="158">
          <cell r="B158" t="str">
            <v>E07000140</v>
          </cell>
          <cell r="C158">
            <v>27</v>
          </cell>
          <cell r="D158">
            <v>0</v>
          </cell>
          <cell r="E158">
            <v>27</v>
          </cell>
        </row>
        <row r="159">
          <cell r="B159" t="str">
            <v>E07000141</v>
          </cell>
          <cell r="C159">
            <v>157</v>
          </cell>
          <cell r="D159">
            <v>3</v>
          </cell>
          <cell r="E159">
            <v>160</v>
          </cell>
        </row>
        <row r="160">
          <cell r="B160" t="str">
            <v>E07000031</v>
          </cell>
          <cell r="C160">
            <v>75</v>
          </cell>
          <cell r="D160">
            <v>0</v>
          </cell>
          <cell r="E160">
            <v>75</v>
          </cell>
        </row>
        <row r="161">
          <cell r="B161" t="str">
            <v>E07000149</v>
          </cell>
          <cell r="C161">
            <v>198</v>
          </cell>
          <cell r="D161">
            <v>1</v>
          </cell>
          <cell r="E161">
            <v>199</v>
          </cell>
        </row>
        <row r="162">
          <cell r="B162" t="str">
            <v>E07000179</v>
          </cell>
          <cell r="C162">
            <v>296</v>
          </cell>
          <cell r="D162">
            <v>3</v>
          </cell>
          <cell r="E162">
            <v>299</v>
          </cell>
        </row>
        <row r="163">
          <cell r="B163" t="str">
            <v>E07000126</v>
          </cell>
          <cell r="C163">
            <v>14</v>
          </cell>
          <cell r="D163">
            <v>1</v>
          </cell>
          <cell r="E163">
            <v>15</v>
          </cell>
        </row>
        <row r="164">
          <cell r="B164" t="str">
            <v>E07000189</v>
          </cell>
          <cell r="C164">
            <v>178</v>
          </cell>
          <cell r="D164">
            <v>3</v>
          </cell>
          <cell r="E164">
            <v>181</v>
          </cell>
        </row>
        <row r="165">
          <cell r="B165" t="str">
            <v>E07000196</v>
          </cell>
          <cell r="C165">
            <v>26</v>
          </cell>
          <cell r="D165">
            <v>1</v>
          </cell>
          <cell r="E165">
            <v>27</v>
          </cell>
        </row>
        <row r="166">
          <cell r="B166" t="str">
            <v>E07000213</v>
          </cell>
          <cell r="C166">
            <v>10</v>
          </cell>
          <cell r="D166">
            <v>1</v>
          </cell>
          <cell r="E166">
            <v>11</v>
          </cell>
        </row>
        <row r="167">
          <cell r="B167" t="str">
            <v>E07000240</v>
          </cell>
          <cell r="C167">
            <v>77</v>
          </cell>
          <cell r="D167">
            <v>0</v>
          </cell>
          <cell r="E167">
            <v>77</v>
          </cell>
        </row>
        <row r="168">
          <cell r="B168" t="str">
            <v>E07000197</v>
          </cell>
          <cell r="C168">
            <v>35</v>
          </cell>
          <cell r="D168">
            <v>0</v>
          </cell>
          <cell r="E168">
            <v>35</v>
          </cell>
        </row>
        <row r="169">
          <cell r="B169" t="str">
            <v>E07000198</v>
          </cell>
          <cell r="C169">
            <v>20</v>
          </cell>
          <cell r="D169">
            <v>0</v>
          </cell>
          <cell r="E169">
            <v>20</v>
          </cell>
        </row>
        <row r="170">
          <cell r="B170" t="str">
            <v>E07000243</v>
          </cell>
          <cell r="C170">
            <v>10</v>
          </cell>
          <cell r="D170">
            <v>0</v>
          </cell>
          <cell r="E170">
            <v>10</v>
          </cell>
        </row>
        <row r="171">
          <cell r="B171" t="str">
            <v>E07000221</v>
          </cell>
          <cell r="C171">
            <v>238</v>
          </cell>
          <cell r="D171">
            <v>2</v>
          </cell>
          <cell r="E171">
            <v>240</v>
          </cell>
        </row>
        <row r="172">
          <cell r="B172" t="str">
            <v>E07000082</v>
          </cell>
          <cell r="C172">
            <v>208</v>
          </cell>
          <cell r="D172">
            <v>0</v>
          </cell>
          <cell r="E172">
            <v>208</v>
          </cell>
        </row>
        <row r="173">
          <cell r="B173" t="str">
            <v>E07000214</v>
          </cell>
          <cell r="C173">
            <v>4</v>
          </cell>
          <cell r="D173">
            <v>0</v>
          </cell>
          <cell r="E173">
            <v>4</v>
          </cell>
        </row>
        <row r="174">
          <cell r="B174" t="str">
            <v>E07000113</v>
          </cell>
          <cell r="C174">
            <v>79</v>
          </cell>
          <cell r="D174">
            <v>3</v>
          </cell>
          <cell r="E174">
            <v>82</v>
          </cell>
        </row>
        <row r="175">
          <cell r="B175" t="str">
            <v>E07000199</v>
          </cell>
          <cell r="C175">
            <v>11</v>
          </cell>
          <cell r="D175">
            <v>1</v>
          </cell>
          <cell r="E175">
            <v>12</v>
          </cell>
        </row>
        <row r="176">
          <cell r="B176" t="str">
            <v>E07000215</v>
          </cell>
          <cell r="C176">
            <v>34</v>
          </cell>
          <cell r="D176">
            <v>3</v>
          </cell>
          <cell r="E176">
            <v>37</v>
          </cell>
        </row>
        <row r="177">
          <cell r="B177" t="str">
            <v>E07000045</v>
          </cell>
          <cell r="C177">
            <v>103</v>
          </cell>
          <cell r="D177">
            <v>0</v>
          </cell>
          <cell r="E177">
            <v>103</v>
          </cell>
        </row>
        <row r="178">
          <cell r="B178" t="str">
            <v>E07000076</v>
          </cell>
          <cell r="C178">
            <v>58</v>
          </cell>
          <cell r="D178">
            <v>0</v>
          </cell>
          <cell r="E178">
            <v>58</v>
          </cell>
        </row>
        <row r="179">
          <cell r="B179" t="str">
            <v>E07000093</v>
          </cell>
          <cell r="C179">
            <v>137</v>
          </cell>
          <cell r="D179">
            <v>2</v>
          </cell>
          <cell r="E179">
            <v>139</v>
          </cell>
        </row>
        <row r="180">
          <cell r="B180" t="str">
            <v>E07000083</v>
          </cell>
          <cell r="C180">
            <v>105</v>
          </cell>
          <cell r="D180">
            <v>1</v>
          </cell>
          <cell r="E180">
            <v>106</v>
          </cell>
        </row>
        <row r="181">
          <cell r="B181" t="str">
            <v>E07000114</v>
          </cell>
          <cell r="C181">
            <v>110</v>
          </cell>
          <cell r="D181">
            <v>2</v>
          </cell>
          <cell r="E181">
            <v>112</v>
          </cell>
        </row>
        <row r="182">
          <cell r="B182" t="str">
            <v>E07000102</v>
          </cell>
          <cell r="C182">
            <v>27</v>
          </cell>
          <cell r="D182">
            <v>0</v>
          </cell>
          <cell r="E182">
            <v>27</v>
          </cell>
        </row>
        <row r="183">
          <cell r="B183" t="str">
            <v>E07000115</v>
          </cell>
          <cell r="C183">
            <v>88</v>
          </cell>
          <cell r="D183">
            <v>5</v>
          </cell>
          <cell r="E183">
            <v>93</v>
          </cell>
        </row>
        <row r="184">
          <cell r="B184" t="str">
            <v>E07000046</v>
          </cell>
          <cell r="C184">
            <v>72</v>
          </cell>
          <cell r="D184">
            <v>0</v>
          </cell>
          <cell r="E184">
            <v>72</v>
          </cell>
        </row>
        <row r="185">
          <cell r="B185" t="str">
            <v>E07000116</v>
          </cell>
          <cell r="C185">
            <v>204</v>
          </cell>
          <cell r="D185">
            <v>0</v>
          </cell>
          <cell r="E185">
            <v>204</v>
          </cell>
        </row>
        <row r="186">
          <cell r="B186" t="str">
            <v>E07000077</v>
          </cell>
          <cell r="C186">
            <v>260</v>
          </cell>
          <cell r="D186">
            <v>2</v>
          </cell>
          <cell r="E186">
            <v>262</v>
          </cell>
        </row>
        <row r="187">
          <cell r="B187" t="str">
            <v>E07000180</v>
          </cell>
          <cell r="C187">
            <v>152</v>
          </cell>
          <cell r="D187">
            <v>0</v>
          </cell>
          <cell r="E187">
            <v>152</v>
          </cell>
        </row>
        <row r="188">
          <cell r="B188" t="str">
            <v>E07000222</v>
          </cell>
          <cell r="C188">
            <v>145</v>
          </cell>
          <cell r="D188">
            <v>1</v>
          </cell>
          <cell r="E188">
            <v>146</v>
          </cell>
        </row>
        <row r="189">
          <cell r="B189" t="str">
            <v>E07000103</v>
          </cell>
          <cell r="C189">
            <v>12</v>
          </cell>
          <cell r="D189">
            <v>0</v>
          </cell>
          <cell r="E189">
            <v>12</v>
          </cell>
        </row>
        <row r="190">
          <cell r="B190" t="str">
            <v>E07000216</v>
          </cell>
          <cell r="C190">
            <v>153</v>
          </cell>
          <cell r="D190">
            <v>1</v>
          </cell>
          <cell r="E190">
            <v>154</v>
          </cell>
        </row>
        <row r="191">
          <cell r="B191" t="str">
            <v>E07000065</v>
          </cell>
          <cell r="C191">
            <v>165</v>
          </cell>
          <cell r="D191">
            <v>2</v>
          </cell>
          <cell r="E191">
            <v>167</v>
          </cell>
        </row>
        <row r="192">
          <cell r="B192" t="str">
            <v>E07000241</v>
          </cell>
          <cell r="C192">
            <v>28</v>
          </cell>
          <cell r="D192">
            <v>3</v>
          </cell>
          <cell r="E192">
            <v>31</v>
          </cell>
        </row>
        <row r="193">
          <cell r="B193" t="str">
            <v>E07000047</v>
          </cell>
          <cell r="C193">
            <v>51</v>
          </cell>
          <cell r="D193">
            <v>0</v>
          </cell>
          <cell r="E193">
            <v>51</v>
          </cell>
        </row>
        <row r="194">
          <cell r="B194" t="str">
            <v>E07000127</v>
          </cell>
          <cell r="C194">
            <v>22</v>
          </cell>
          <cell r="D194">
            <v>2</v>
          </cell>
          <cell r="E194">
            <v>24</v>
          </cell>
        </row>
        <row r="195">
          <cell r="B195" t="str">
            <v>E07000142</v>
          </cell>
          <cell r="C195">
            <v>41</v>
          </cell>
          <cell r="D195">
            <v>0</v>
          </cell>
          <cell r="E195">
            <v>41</v>
          </cell>
        </row>
        <row r="196">
          <cell r="B196" t="str">
            <v>E07000181</v>
          </cell>
          <cell r="C196">
            <v>220</v>
          </cell>
          <cell r="D196">
            <v>0</v>
          </cell>
          <cell r="E196">
            <v>220</v>
          </cell>
        </row>
        <row r="197">
          <cell r="B197" t="str">
            <v>E07000245</v>
          </cell>
          <cell r="C197">
            <v>155</v>
          </cell>
          <cell r="D197">
            <v>9</v>
          </cell>
          <cell r="E197">
            <v>164</v>
          </cell>
        </row>
        <row r="198">
          <cell r="B198" t="str">
            <v>E07000094</v>
          </cell>
          <cell r="C198">
            <v>105</v>
          </cell>
          <cell r="D198">
            <v>0</v>
          </cell>
          <cell r="E198">
            <v>105</v>
          </cell>
        </row>
        <row r="199">
          <cell r="B199" t="str">
            <v>E07000217</v>
          </cell>
          <cell r="C199">
            <v>17</v>
          </cell>
          <cell r="D199">
            <v>0</v>
          </cell>
          <cell r="E199">
            <v>17</v>
          </cell>
        </row>
        <row r="200">
          <cell r="B200" t="str">
            <v>E07000237</v>
          </cell>
          <cell r="C200">
            <v>49</v>
          </cell>
          <cell r="D200">
            <v>0</v>
          </cell>
          <cell r="E200">
            <v>49</v>
          </cell>
        </row>
        <row r="201">
          <cell r="B201" t="str">
            <v>E07000229</v>
          </cell>
          <cell r="C201">
            <v>28</v>
          </cell>
          <cell r="D201">
            <v>0</v>
          </cell>
          <cell r="E201">
            <v>28</v>
          </cell>
        </row>
        <row r="202">
          <cell r="B202" t="str">
            <v>E07000238</v>
          </cell>
          <cell r="C202">
            <v>164</v>
          </cell>
          <cell r="D202">
            <v>3</v>
          </cell>
          <cell r="E202">
            <v>167</v>
          </cell>
        </row>
        <row r="203">
          <cell r="B203" t="str">
            <v>E07000128</v>
          </cell>
          <cell r="C203">
            <v>9</v>
          </cell>
          <cell r="D203">
            <v>0</v>
          </cell>
          <cell r="E203">
            <v>9</v>
          </cell>
        </row>
        <row r="204">
          <cell r="B204" t="str">
            <v>E07000239</v>
          </cell>
          <cell r="C204">
            <v>54</v>
          </cell>
          <cell r="D204">
            <v>0</v>
          </cell>
          <cell r="E204">
            <v>54</v>
          </cell>
        </row>
        <row r="205">
          <cell r="E205">
            <v>0</v>
          </cell>
        </row>
        <row r="206">
          <cell r="C206">
            <v>3896</v>
          </cell>
          <cell r="D206">
            <v>14</v>
          </cell>
          <cell r="E206">
            <v>3910</v>
          </cell>
        </row>
        <row r="207">
          <cell r="E207">
            <v>0</v>
          </cell>
        </row>
        <row r="208">
          <cell r="B208" t="str">
            <v>E09000002</v>
          </cell>
          <cell r="C208">
            <v>5</v>
          </cell>
          <cell r="D208">
            <v>0</v>
          </cell>
          <cell r="E208">
            <v>5</v>
          </cell>
        </row>
        <row r="209">
          <cell r="B209" t="str">
            <v>E09000003</v>
          </cell>
          <cell r="C209">
            <v>83</v>
          </cell>
          <cell r="D209">
            <v>0</v>
          </cell>
          <cell r="E209">
            <v>83</v>
          </cell>
        </row>
        <row r="210">
          <cell r="B210" t="str">
            <v>E09000004</v>
          </cell>
          <cell r="C210">
            <v>3</v>
          </cell>
          <cell r="D210">
            <v>0</v>
          </cell>
          <cell r="E210">
            <v>3</v>
          </cell>
        </row>
        <row r="211">
          <cell r="B211" t="str">
            <v>E09000005</v>
          </cell>
          <cell r="C211">
            <v>1</v>
          </cell>
          <cell r="D211">
            <v>0</v>
          </cell>
          <cell r="E211">
            <v>1</v>
          </cell>
        </row>
        <row r="212">
          <cell r="B212" t="str">
            <v>E09000006</v>
          </cell>
          <cell r="C212">
            <v>17</v>
          </cell>
          <cell r="D212">
            <v>1</v>
          </cell>
          <cell r="E212">
            <v>18</v>
          </cell>
        </row>
        <row r="213">
          <cell r="B213" t="str">
            <v>E09000007</v>
          </cell>
          <cell r="C213">
            <v>373</v>
          </cell>
          <cell r="D213">
            <v>1</v>
          </cell>
          <cell r="E213">
            <v>374</v>
          </cell>
        </row>
        <row r="214">
          <cell r="B214" t="str">
            <v>E09000001</v>
          </cell>
          <cell r="C214">
            <v>139</v>
          </cell>
          <cell r="D214">
            <v>1</v>
          </cell>
          <cell r="E214">
            <v>140</v>
          </cell>
        </row>
        <row r="215">
          <cell r="B215" t="str">
            <v>E09000008</v>
          </cell>
          <cell r="C215">
            <v>7</v>
          </cell>
          <cell r="D215">
            <v>1</v>
          </cell>
          <cell r="E215">
            <v>8</v>
          </cell>
        </row>
        <row r="216">
          <cell r="B216" t="str">
            <v>E09000009</v>
          </cell>
          <cell r="C216">
            <v>36</v>
          </cell>
          <cell r="D216">
            <v>0</v>
          </cell>
          <cell r="E216">
            <v>36</v>
          </cell>
        </row>
        <row r="217">
          <cell r="B217" t="str">
            <v>E09000010</v>
          </cell>
          <cell r="C217">
            <v>18</v>
          </cell>
          <cell r="D217">
            <v>0</v>
          </cell>
          <cell r="E217">
            <v>18</v>
          </cell>
        </row>
        <row r="218">
          <cell r="B218" t="str">
            <v>E09000011</v>
          </cell>
          <cell r="C218">
            <v>76</v>
          </cell>
          <cell r="D218">
            <v>0</v>
          </cell>
          <cell r="E218">
            <v>76</v>
          </cell>
        </row>
        <row r="219">
          <cell r="B219" t="str">
            <v>E09000012</v>
          </cell>
          <cell r="C219">
            <v>101</v>
          </cell>
          <cell r="D219">
            <v>0</v>
          </cell>
          <cell r="E219">
            <v>101</v>
          </cell>
        </row>
        <row r="220">
          <cell r="B220" t="str">
            <v>E09000013</v>
          </cell>
          <cell r="C220">
            <v>44</v>
          </cell>
          <cell r="D220">
            <v>0</v>
          </cell>
          <cell r="E220">
            <v>44</v>
          </cell>
        </row>
        <row r="221">
          <cell r="B221" t="str">
            <v>E09000014</v>
          </cell>
          <cell r="C221">
            <v>26</v>
          </cell>
          <cell r="D221">
            <v>0</v>
          </cell>
          <cell r="E221">
            <v>26</v>
          </cell>
        </row>
        <row r="222">
          <cell r="B222" t="str">
            <v>E09000015</v>
          </cell>
          <cell r="C222">
            <v>30</v>
          </cell>
          <cell r="D222">
            <v>0</v>
          </cell>
          <cell r="E222">
            <v>30</v>
          </cell>
        </row>
        <row r="223">
          <cell r="B223" t="str">
            <v>E09000016</v>
          </cell>
          <cell r="C223">
            <v>15</v>
          </cell>
          <cell r="D223">
            <v>2</v>
          </cell>
          <cell r="E223">
            <v>17</v>
          </cell>
        </row>
        <row r="224">
          <cell r="B224" t="str">
            <v>E09000017</v>
          </cell>
          <cell r="C224">
            <v>31</v>
          </cell>
          <cell r="D224">
            <v>0</v>
          </cell>
          <cell r="E224">
            <v>31</v>
          </cell>
        </row>
        <row r="225">
          <cell r="B225" t="str">
            <v>E09000018</v>
          </cell>
          <cell r="C225">
            <v>35</v>
          </cell>
          <cell r="D225">
            <v>0</v>
          </cell>
          <cell r="E225">
            <v>35</v>
          </cell>
        </row>
        <row r="226">
          <cell r="B226" t="str">
            <v>E09000019</v>
          </cell>
          <cell r="C226">
            <v>218</v>
          </cell>
          <cell r="D226">
            <v>0</v>
          </cell>
          <cell r="E226">
            <v>218</v>
          </cell>
        </row>
        <row r="227">
          <cell r="B227" t="str">
            <v>E09000020</v>
          </cell>
          <cell r="C227">
            <v>433</v>
          </cell>
          <cell r="D227">
            <v>0</v>
          </cell>
          <cell r="E227">
            <v>433</v>
          </cell>
        </row>
        <row r="228">
          <cell r="B228" t="str">
            <v>E09000021</v>
          </cell>
          <cell r="C228">
            <v>19</v>
          </cell>
          <cell r="D228">
            <v>0</v>
          </cell>
          <cell r="E228">
            <v>19</v>
          </cell>
        </row>
        <row r="229">
          <cell r="B229" t="str">
            <v>E09000022</v>
          </cell>
          <cell r="C229">
            <v>130</v>
          </cell>
          <cell r="D229">
            <v>3</v>
          </cell>
          <cell r="E229">
            <v>133</v>
          </cell>
        </row>
        <row r="230">
          <cell r="B230" t="str">
            <v>E09000023</v>
          </cell>
          <cell r="C230">
            <v>32</v>
          </cell>
          <cell r="D230">
            <v>1</v>
          </cell>
          <cell r="E230">
            <v>33</v>
          </cell>
        </row>
        <row r="231">
          <cell r="B231" t="str">
            <v>E09000024</v>
          </cell>
          <cell r="C231">
            <v>21</v>
          </cell>
          <cell r="D231">
            <v>3</v>
          </cell>
          <cell r="E231">
            <v>24</v>
          </cell>
        </row>
        <row r="232">
          <cell r="B232" t="str">
            <v>E09000025</v>
          </cell>
          <cell r="C232">
            <v>4</v>
          </cell>
          <cell r="D232">
            <v>0</v>
          </cell>
          <cell r="E232">
            <v>4</v>
          </cell>
        </row>
        <row r="233">
          <cell r="B233" t="str">
            <v>E09000026</v>
          </cell>
          <cell r="C233">
            <v>17</v>
          </cell>
          <cell r="D233">
            <v>0</v>
          </cell>
          <cell r="E233">
            <v>17</v>
          </cell>
        </row>
        <row r="234">
          <cell r="B234" t="str">
            <v>E09000027</v>
          </cell>
          <cell r="C234">
            <v>100</v>
          </cell>
          <cell r="D234">
            <v>0</v>
          </cell>
          <cell r="E234">
            <v>100</v>
          </cell>
        </row>
        <row r="235">
          <cell r="B235" t="str">
            <v>E09000028</v>
          </cell>
          <cell r="C235">
            <v>173</v>
          </cell>
          <cell r="D235">
            <v>0</v>
          </cell>
          <cell r="E235">
            <v>173</v>
          </cell>
        </row>
        <row r="236">
          <cell r="B236" t="str">
            <v>E09000029</v>
          </cell>
          <cell r="C236">
            <v>3</v>
          </cell>
          <cell r="D236">
            <v>0</v>
          </cell>
          <cell r="E236">
            <v>3</v>
          </cell>
        </row>
        <row r="237">
          <cell r="B237" t="str">
            <v>E09000030</v>
          </cell>
          <cell r="C237">
            <v>163</v>
          </cell>
          <cell r="D237">
            <v>0</v>
          </cell>
          <cell r="E237">
            <v>163</v>
          </cell>
        </row>
        <row r="238">
          <cell r="B238" t="str">
            <v>E09000031</v>
          </cell>
          <cell r="C238">
            <v>17</v>
          </cell>
          <cell r="D238">
            <v>0</v>
          </cell>
          <cell r="E238">
            <v>17</v>
          </cell>
        </row>
        <row r="239">
          <cell r="B239" t="str">
            <v>E09000032</v>
          </cell>
          <cell r="C239">
            <v>46</v>
          </cell>
          <cell r="D239">
            <v>1</v>
          </cell>
          <cell r="E239">
            <v>47</v>
          </cell>
        </row>
        <row r="240">
          <cell r="B240" t="str">
            <v>E09000033</v>
          </cell>
          <cell r="C240">
            <v>1480</v>
          </cell>
          <cell r="D240">
            <v>0</v>
          </cell>
          <cell r="E240">
            <v>1480</v>
          </cell>
        </row>
        <row r="241">
          <cell r="E241">
            <v>0</v>
          </cell>
        </row>
        <row r="242">
          <cell r="C242">
            <v>1865</v>
          </cell>
          <cell r="D242">
            <v>22</v>
          </cell>
          <cell r="E242">
            <v>1887</v>
          </cell>
        </row>
        <row r="243">
          <cell r="E243">
            <v>0</v>
          </cell>
        </row>
        <row r="244">
          <cell r="B244" t="str">
            <v>E08000016</v>
          </cell>
          <cell r="C244">
            <v>34</v>
          </cell>
          <cell r="D244">
            <v>1</v>
          </cell>
          <cell r="E244">
            <v>35</v>
          </cell>
        </row>
        <row r="245">
          <cell r="B245" t="str">
            <v>E08000025</v>
          </cell>
          <cell r="C245">
            <v>169</v>
          </cell>
          <cell r="D245">
            <v>0</v>
          </cell>
          <cell r="E245">
            <v>169</v>
          </cell>
        </row>
        <row r="246">
          <cell r="B246" t="str">
            <v>E08000001</v>
          </cell>
          <cell r="C246">
            <v>27</v>
          </cell>
          <cell r="D246">
            <v>0</v>
          </cell>
          <cell r="E246">
            <v>27</v>
          </cell>
        </row>
        <row r="247">
          <cell r="B247" t="str">
            <v>E08000032</v>
          </cell>
          <cell r="C247">
            <v>205</v>
          </cell>
          <cell r="D247">
            <v>2</v>
          </cell>
          <cell r="E247">
            <v>207</v>
          </cell>
        </row>
        <row r="248">
          <cell r="B248" t="str">
            <v>E08000002</v>
          </cell>
          <cell r="C248">
            <v>15</v>
          </cell>
          <cell r="D248">
            <v>0</v>
          </cell>
          <cell r="E248">
            <v>15</v>
          </cell>
        </row>
        <row r="249">
          <cell r="B249" t="str">
            <v>E08000033</v>
          </cell>
          <cell r="C249">
            <v>111</v>
          </cell>
          <cell r="D249">
            <v>0</v>
          </cell>
          <cell r="E249">
            <v>111</v>
          </cell>
        </row>
        <row r="250">
          <cell r="B250" t="str">
            <v>E08000026</v>
          </cell>
          <cell r="C250">
            <v>46</v>
          </cell>
          <cell r="D250">
            <v>0</v>
          </cell>
          <cell r="E250">
            <v>46</v>
          </cell>
        </row>
        <row r="251">
          <cell r="B251" t="str">
            <v>E08000017</v>
          </cell>
          <cell r="C251">
            <v>41</v>
          </cell>
          <cell r="D251">
            <v>1</v>
          </cell>
          <cell r="E251">
            <v>42</v>
          </cell>
        </row>
        <row r="252">
          <cell r="B252" t="str">
            <v>E08000027</v>
          </cell>
          <cell r="C252">
            <v>14</v>
          </cell>
          <cell r="D252">
            <v>0</v>
          </cell>
          <cell r="E252">
            <v>14</v>
          </cell>
        </row>
        <row r="253">
          <cell r="B253" t="str">
            <v>E08000037</v>
          </cell>
          <cell r="C253">
            <v>18</v>
          </cell>
          <cell r="D253">
            <v>1</v>
          </cell>
          <cell r="E253">
            <v>19</v>
          </cell>
        </row>
        <row r="254">
          <cell r="B254" t="str">
            <v>E08000034</v>
          </cell>
          <cell r="C254">
            <v>127</v>
          </cell>
          <cell r="D254">
            <v>1</v>
          </cell>
          <cell r="E254">
            <v>128</v>
          </cell>
        </row>
        <row r="255">
          <cell r="B255" t="str">
            <v>E08000011</v>
          </cell>
          <cell r="C255">
            <v>3</v>
          </cell>
          <cell r="D255">
            <v>0</v>
          </cell>
          <cell r="E255">
            <v>3</v>
          </cell>
        </row>
        <row r="256">
          <cell r="B256" t="str">
            <v>E08000035</v>
          </cell>
          <cell r="C256">
            <v>220</v>
          </cell>
          <cell r="D256">
            <v>0</v>
          </cell>
          <cell r="E256">
            <v>220</v>
          </cell>
        </row>
        <row r="257">
          <cell r="B257" t="str">
            <v>E08000012</v>
          </cell>
          <cell r="C257">
            <v>112</v>
          </cell>
          <cell r="D257">
            <v>2</v>
          </cell>
          <cell r="E257">
            <v>114</v>
          </cell>
        </row>
        <row r="258">
          <cell r="B258" t="str">
            <v>E08000003</v>
          </cell>
          <cell r="C258">
            <v>153</v>
          </cell>
          <cell r="D258">
            <v>0</v>
          </cell>
          <cell r="E258">
            <v>153</v>
          </cell>
        </row>
        <row r="259">
          <cell r="B259" t="str">
            <v>E08000021</v>
          </cell>
          <cell r="C259">
            <v>102</v>
          </cell>
          <cell r="D259">
            <v>0</v>
          </cell>
          <cell r="E259">
            <v>102</v>
          </cell>
        </row>
        <row r="260">
          <cell r="B260" t="str">
            <v>E08000022</v>
          </cell>
          <cell r="C260">
            <v>27</v>
          </cell>
          <cell r="D260">
            <v>0</v>
          </cell>
          <cell r="E260">
            <v>27</v>
          </cell>
        </row>
        <row r="261">
          <cell r="B261" t="str">
            <v>E08000004</v>
          </cell>
          <cell r="C261">
            <v>34</v>
          </cell>
          <cell r="D261">
            <v>0</v>
          </cell>
          <cell r="E261">
            <v>34</v>
          </cell>
        </row>
        <row r="262">
          <cell r="B262" t="str">
            <v>E08000005</v>
          </cell>
          <cell r="C262">
            <v>17</v>
          </cell>
          <cell r="D262">
            <v>0</v>
          </cell>
          <cell r="E262">
            <v>17</v>
          </cell>
        </row>
        <row r="263">
          <cell r="B263" t="str">
            <v>E08000018</v>
          </cell>
          <cell r="C263">
            <v>22</v>
          </cell>
          <cell r="D263">
            <v>1</v>
          </cell>
          <cell r="E263">
            <v>23</v>
          </cell>
        </row>
        <row r="264">
          <cell r="B264" t="str">
            <v>E08000006</v>
          </cell>
          <cell r="C264">
            <v>20</v>
          </cell>
          <cell r="D264">
            <v>0</v>
          </cell>
          <cell r="E264">
            <v>20</v>
          </cell>
        </row>
        <row r="265">
          <cell r="B265" t="str">
            <v>E08000028</v>
          </cell>
          <cell r="C265">
            <v>3</v>
          </cell>
          <cell r="D265">
            <v>0</v>
          </cell>
          <cell r="E265">
            <v>3</v>
          </cell>
        </row>
        <row r="266">
          <cell r="B266" t="str">
            <v>E08000014</v>
          </cell>
          <cell r="C266">
            <v>26</v>
          </cell>
          <cell r="D266">
            <v>0</v>
          </cell>
          <cell r="E266">
            <v>26</v>
          </cell>
        </row>
        <row r="267">
          <cell r="B267" t="str">
            <v>E08000019</v>
          </cell>
          <cell r="C267">
            <v>64</v>
          </cell>
          <cell r="D267">
            <v>2</v>
          </cell>
          <cell r="E267">
            <v>66</v>
          </cell>
        </row>
        <row r="268">
          <cell r="B268" t="str">
            <v>E08000029</v>
          </cell>
          <cell r="C268">
            <v>21</v>
          </cell>
          <cell r="D268">
            <v>1</v>
          </cell>
          <cell r="E268">
            <v>22</v>
          </cell>
        </row>
        <row r="269">
          <cell r="B269" t="str">
            <v>E08000023</v>
          </cell>
          <cell r="C269">
            <v>16</v>
          </cell>
          <cell r="D269">
            <v>0</v>
          </cell>
          <cell r="E269">
            <v>16</v>
          </cell>
        </row>
        <row r="270">
          <cell r="B270" t="str">
            <v>E08000013</v>
          </cell>
          <cell r="C270">
            <v>10</v>
          </cell>
          <cell r="D270">
            <v>0</v>
          </cell>
          <cell r="E270">
            <v>10</v>
          </cell>
        </row>
        <row r="271">
          <cell r="B271" t="str">
            <v>E08000007</v>
          </cell>
          <cell r="C271">
            <v>16</v>
          </cell>
          <cell r="D271">
            <v>2</v>
          </cell>
          <cell r="E271">
            <v>18</v>
          </cell>
        </row>
        <row r="272">
          <cell r="B272" t="str">
            <v>E08000024</v>
          </cell>
          <cell r="C272">
            <v>28</v>
          </cell>
          <cell r="D272">
            <v>1</v>
          </cell>
          <cell r="E272">
            <v>29</v>
          </cell>
        </row>
        <row r="273">
          <cell r="B273" t="str">
            <v>E08000008</v>
          </cell>
          <cell r="C273">
            <v>18</v>
          </cell>
          <cell r="D273">
            <v>0</v>
          </cell>
          <cell r="E273">
            <v>18</v>
          </cell>
        </row>
        <row r="274">
          <cell r="B274" t="str">
            <v>E08000009</v>
          </cell>
          <cell r="C274">
            <v>16</v>
          </cell>
          <cell r="D274">
            <v>3</v>
          </cell>
          <cell r="E274">
            <v>19</v>
          </cell>
        </row>
        <row r="275">
          <cell r="B275" t="str">
            <v>E08000036</v>
          </cell>
          <cell r="C275">
            <v>53</v>
          </cell>
          <cell r="D275">
            <v>0</v>
          </cell>
          <cell r="E275">
            <v>53</v>
          </cell>
        </row>
        <row r="276">
          <cell r="B276" t="str">
            <v>E08000030</v>
          </cell>
          <cell r="C276">
            <v>9</v>
          </cell>
          <cell r="D276">
            <v>0</v>
          </cell>
          <cell r="E276">
            <v>9</v>
          </cell>
        </row>
        <row r="277">
          <cell r="B277" t="str">
            <v>E08000010</v>
          </cell>
          <cell r="C277">
            <v>12</v>
          </cell>
          <cell r="D277">
            <v>1</v>
          </cell>
          <cell r="E277">
            <v>13</v>
          </cell>
        </row>
        <row r="278">
          <cell r="B278" t="str">
            <v>E08000015</v>
          </cell>
          <cell r="C278">
            <v>38</v>
          </cell>
          <cell r="D278">
            <v>0</v>
          </cell>
          <cell r="E278">
            <v>38</v>
          </cell>
        </row>
        <row r="279">
          <cell r="B279" t="str">
            <v>E08000031</v>
          </cell>
          <cell r="C279">
            <v>18</v>
          </cell>
          <cell r="D279">
            <v>3</v>
          </cell>
          <cell r="E279">
            <v>21</v>
          </cell>
        </row>
        <row r="280">
          <cell r="E280">
            <v>0</v>
          </cell>
        </row>
        <row r="281">
          <cell r="C281">
            <v>6997</v>
          </cell>
          <cell r="D281">
            <v>98</v>
          </cell>
          <cell r="E281">
            <v>7095</v>
          </cell>
        </row>
        <row r="282">
          <cell r="E282">
            <v>0</v>
          </cell>
        </row>
        <row r="283">
          <cell r="B283" t="str">
            <v>E06000022</v>
          </cell>
          <cell r="C283">
            <v>389</v>
          </cell>
          <cell r="D283">
            <v>2</v>
          </cell>
          <cell r="E283">
            <v>391</v>
          </cell>
        </row>
        <row r="284">
          <cell r="B284" t="str">
            <v>E06000055</v>
          </cell>
          <cell r="C284">
            <v>108</v>
          </cell>
          <cell r="D284">
            <v>1</v>
          </cell>
          <cell r="E284">
            <v>109</v>
          </cell>
        </row>
        <row r="285">
          <cell r="B285" t="str">
            <v>E06000008</v>
          </cell>
          <cell r="C285">
            <v>12</v>
          </cell>
          <cell r="D285">
            <v>0</v>
          </cell>
          <cell r="E285">
            <v>12</v>
          </cell>
        </row>
        <row r="286">
          <cell r="B286" t="str">
            <v>E06000009</v>
          </cell>
          <cell r="C286">
            <v>5</v>
          </cell>
          <cell r="D286">
            <v>0</v>
          </cell>
          <cell r="E286">
            <v>5</v>
          </cell>
        </row>
        <row r="287">
          <cell r="B287" t="str">
            <v>E06000058</v>
          </cell>
          <cell r="C287">
            <v>67</v>
          </cell>
          <cell r="D287">
            <v>5</v>
          </cell>
          <cell r="E287">
            <v>72</v>
          </cell>
        </row>
        <row r="288">
          <cell r="B288" t="str">
            <v>E06000036</v>
          </cell>
          <cell r="C288">
            <v>16</v>
          </cell>
          <cell r="D288">
            <v>1</v>
          </cell>
          <cell r="E288">
            <v>17</v>
          </cell>
        </row>
        <row r="289">
          <cell r="B289" t="str">
            <v>E06000043</v>
          </cell>
          <cell r="C289">
            <v>237</v>
          </cell>
          <cell r="D289">
            <v>1</v>
          </cell>
          <cell r="E289">
            <v>238</v>
          </cell>
        </row>
        <row r="290">
          <cell r="B290" t="str">
            <v>E06000023</v>
          </cell>
          <cell r="C290">
            <v>256</v>
          </cell>
          <cell r="D290">
            <v>1</v>
          </cell>
          <cell r="E290">
            <v>257</v>
          </cell>
        </row>
        <row r="291">
          <cell r="B291" t="str">
            <v>E06000060</v>
          </cell>
          <cell r="C291">
            <v>400</v>
          </cell>
          <cell r="D291">
            <v>6</v>
          </cell>
          <cell r="E291">
            <v>406</v>
          </cell>
        </row>
        <row r="292">
          <cell r="B292" t="str">
            <v>E06000056</v>
          </cell>
          <cell r="C292">
            <v>104</v>
          </cell>
          <cell r="D292">
            <v>5</v>
          </cell>
          <cell r="E292">
            <v>109</v>
          </cell>
        </row>
        <row r="293">
          <cell r="B293" t="str">
            <v>E06000049</v>
          </cell>
          <cell r="C293">
            <v>129</v>
          </cell>
          <cell r="D293">
            <v>1</v>
          </cell>
          <cell r="E293">
            <v>130</v>
          </cell>
        </row>
        <row r="294">
          <cell r="B294" t="str">
            <v>E06000050</v>
          </cell>
          <cell r="C294">
            <v>114</v>
          </cell>
          <cell r="D294">
            <v>2</v>
          </cell>
          <cell r="E294">
            <v>116</v>
          </cell>
        </row>
        <row r="295">
          <cell r="B295" t="str">
            <v>E06000052</v>
          </cell>
          <cell r="C295">
            <v>632</v>
          </cell>
          <cell r="D295">
            <v>4</v>
          </cell>
          <cell r="E295">
            <v>636</v>
          </cell>
        </row>
        <row r="296">
          <cell r="B296" t="str">
            <v>E06000047</v>
          </cell>
          <cell r="C296">
            <v>149</v>
          </cell>
          <cell r="D296">
            <v>3</v>
          </cell>
          <cell r="E296">
            <v>152</v>
          </cell>
        </row>
        <row r="297">
          <cell r="B297" t="str">
            <v>E06000005</v>
          </cell>
          <cell r="C297">
            <v>45</v>
          </cell>
          <cell r="D297">
            <v>3</v>
          </cell>
          <cell r="E297">
            <v>48</v>
          </cell>
        </row>
        <row r="298">
          <cell r="B298" t="str">
            <v>E06000015</v>
          </cell>
          <cell r="C298">
            <v>44</v>
          </cell>
          <cell r="D298">
            <v>1</v>
          </cell>
          <cell r="E298">
            <v>45</v>
          </cell>
        </row>
        <row r="299">
          <cell r="B299" t="str">
            <v>E06000059</v>
          </cell>
          <cell r="C299">
            <v>589</v>
          </cell>
          <cell r="D299">
            <v>10</v>
          </cell>
          <cell r="E299">
            <v>599</v>
          </cell>
        </row>
        <row r="300">
          <cell r="B300" t="str">
            <v>E06000011</v>
          </cell>
          <cell r="C300">
            <v>161</v>
          </cell>
          <cell r="D300">
            <v>7</v>
          </cell>
          <cell r="E300">
            <v>168</v>
          </cell>
        </row>
        <row r="301">
          <cell r="B301" t="str">
            <v>E06000006</v>
          </cell>
          <cell r="C301">
            <v>5</v>
          </cell>
          <cell r="D301">
            <v>0</v>
          </cell>
          <cell r="E301">
            <v>5</v>
          </cell>
        </row>
        <row r="302">
          <cell r="B302" t="str">
            <v>E06000001</v>
          </cell>
          <cell r="C302">
            <v>8</v>
          </cell>
          <cell r="D302">
            <v>1</v>
          </cell>
          <cell r="E302">
            <v>9</v>
          </cell>
        </row>
        <row r="303">
          <cell r="B303" t="str">
            <v>E06000019</v>
          </cell>
          <cell r="C303">
            <v>219</v>
          </cell>
          <cell r="D303">
            <v>7</v>
          </cell>
          <cell r="E303">
            <v>226</v>
          </cell>
        </row>
        <row r="304">
          <cell r="B304" t="str">
            <v>E06000046</v>
          </cell>
          <cell r="C304">
            <v>85</v>
          </cell>
          <cell r="D304">
            <v>0</v>
          </cell>
          <cell r="E304">
            <v>85</v>
          </cell>
        </row>
        <row r="305">
          <cell r="B305" t="str">
            <v>E06000053</v>
          </cell>
          <cell r="C305">
            <v>7</v>
          </cell>
          <cell r="D305">
            <v>0</v>
          </cell>
          <cell r="E305">
            <v>7</v>
          </cell>
        </row>
        <row r="306">
          <cell r="B306" t="str">
            <v>E06000010</v>
          </cell>
          <cell r="C306">
            <v>41</v>
          </cell>
          <cell r="D306">
            <v>0</v>
          </cell>
          <cell r="E306">
            <v>41</v>
          </cell>
        </row>
        <row r="307">
          <cell r="B307" t="str">
            <v>E06000016</v>
          </cell>
          <cell r="C307">
            <v>31</v>
          </cell>
          <cell r="D307">
            <v>0</v>
          </cell>
          <cell r="E307">
            <v>31</v>
          </cell>
        </row>
        <row r="308">
          <cell r="B308" t="str">
            <v>E06000032</v>
          </cell>
          <cell r="C308">
            <v>4</v>
          </cell>
          <cell r="D308">
            <v>0</v>
          </cell>
          <cell r="E308">
            <v>4</v>
          </cell>
        </row>
        <row r="309">
          <cell r="B309" t="str">
            <v>E06000035</v>
          </cell>
          <cell r="C309">
            <v>60</v>
          </cell>
          <cell r="D309">
            <v>1</v>
          </cell>
          <cell r="E309">
            <v>61</v>
          </cell>
        </row>
        <row r="310">
          <cell r="B310" t="str">
            <v>E06000002</v>
          </cell>
          <cell r="C310">
            <v>15</v>
          </cell>
          <cell r="D310">
            <v>1</v>
          </cell>
          <cell r="E310">
            <v>16</v>
          </cell>
        </row>
        <row r="311">
          <cell r="B311" t="str">
            <v>E06000042</v>
          </cell>
          <cell r="C311">
            <v>94</v>
          </cell>
          <cell r="D311">
            <v>1</v>
          </cell>
          <cell r="E311">
            <v>95</v>
          </cell>
        </row>
        <row r="312">
          <cell r="B312" t="str">
            <v>E06000012</v>
          </cell>
          <cell r="C312">
            <v>13</v>
          </cell>
          <cell r="D312">
            <v>1</v>
          </cell>
          <cell r="E312">
            <v>14</v>
          </cell>
        </row>
        <row r="313">
          <cell r="B313" t="str">
            <v>E06000013</v>
          </cell>
          <cell r="C313">
            <v>45</v>
          </cell>
          <cell r="D313">
            <v>0</v>
          </cell>
          <cell r="E313">
            <v>45</v>
          </cell>
        </row>
        <row r="314">
          <cell r="B314" t="str">
            <v>E06000061</v>
          </cell>
          <cell r="C314">
            <v>157</v>
          </cell>
          <cell r="D314">
            <v>4</v>
          </cell>
          <cell r="E314">
            <v>161</v>
          </cell>
        </row>
        <row r="315">
          <cell r="B315" t="str">
            <v>E06000024</v>
          </cell>
          <cell r="C315">
            <v>92</v>
          </cell>
          <cell r="D315">
            <v>4</v>
          </cell>
          <cell r="E315">
            <v>96</v>
          </cell>
        </row>
        <row r="316">
          <cell r="B316" t="str">
            <v>E06000057</v>
          </cell>
          <cell r="C316">
            <v>237</v>
          </cell>
          <cell r="D316">
            <v>5</v>
          </cell>
          <cell r="E316">
            <v>242</v>
          </cell>
        </row>
        <row r="317">
          <cell r="B317" t="str">
            <v>E06000018</v>
          </cell>
          <cell r="C317">
            <v>88</v>
          </cell>
          <cell r="D317">
            <v>1</v>
          </cell>
          <cell r="E317">
            <v>89</v>
          </cell>
        </row>
        <row r="318">
          <cell r="B318" t="str">
            <v>E06000031</v>
          </cell>
          <cell r="C318">
            <v>59</v>
          </cell>
          <cell r="D318">
            <v>0</v>
          </cell>
          <cell r="E318">
            <v>59</v>
          </cell>
        </row>
        <row r="319">
          <cell r="B319" t="str">
            <v>E06000026</v>
          </cell>
          <cell r="C319">
            <v>71</v>
          </cell>
          <cell r="D319">
            <v>3</v>
          </cell>
          <cell r="E319">
            <v>74</v>
          </cell>
        </row>
        <row r="320">
          <cell r="B320" t="str">
            <v>E06000044</v>
          </cell>
          <cell r="C320">
            <v>40</v>
          </cell>
          <cell r="D320">
            <v>1</v>
          </cell>
          <cell r="E320">
            <v>41</v>
          </cell>
        </row>
        <row r="321">
          <cell r="B321" t="str">
            <v>E06000038</v>
          </cell>
          <cell r="C321">
            <v>40</v>
          </cell>
          <cell r="D321">
            <v>0</v>
          </cell>
          <cell r="E321">
            <v>40</v>
          </cell>
        </row>
        <row r="322">
          <cell r="B322" t="str">
            <v>E06000003</v>
          </cell>
          <cell r="C322">
            <v>23</v>
          </cell>
          <cell r="D322">
            <v>0</v>
          </cell>
          <cell r="E322">
            <v>23</v>
          </cell>
        </row>
        <row r="323">
          <cell r="B323" t="str">
            <v>E06000017</v>
          </cell>
          <cell r="C323">
            <v>120</v>
          </cell>
          <cell r="D323">
            <v>1</v>
          </cell>
          <cell r="E323">
            <v>121</v>
          </cell>
        </row>
        <row r="324">
          <cell r="B324" t="str">
            <v>E06000051</v>
          </cell>
          <cell r="C324">
            <v>339</v>
          </cell>
          <cell r="D324">
            <v>0</v>
          </cell>
          <cell r="E324">
            <v>339</v>
          </cell>
        </row>
        <row r="325">
          <cell r="B325" t="str">
            <v>E06000039</v>
          </cell>
          <cell r="C325">
            <v>8</v>
          </cell>
          <cell r="D325">
            <v>0</v>
          </cell>
          <cell r="E325">
            <v>8</v>
          </cell>
        </row>
        <row r="326">
          <cell r="B326" t="str">
            <v>E06000025</v>
          </cell>
          <cell r="C326">
            <v>111</v>
          </cell>
          <cell r="D326">
            <v>1</v>
          </cell>
          <cell r="E326">
            <v>112</v>
          </cell>
        </row>
        <row r="327">
          <cell r="B327" t="str">
            <v>E06000045</v>
          </cell>
          <cell r="C327">
            <v>23</v>
          </cell>
          <cell r="D327">
            <v>0</v>
          </cell>
          <cell r="E327">
            <v>23</v>
          </cell>
        </row>
        <row r="328">
          <cell r="B328" t="str">
            <v>E06000033</v>
          </cell>
          <cell r="C328">
            <v>16</v>
          </cell>
          <cell r="D328">
            <v>0</v>
          </cell>
          <cell r="E328">
            <v>16</v>
          </cell>
        </row>
        <row r="329">
          <cell r="B329" t="str">
            <v>E06000004</v>
          </cell>
          <cell r="C329">
            <v>19</v>
          </cell>
          <cell r="D329">
            <v>0</v>
          </cell>
          <cell r="E329">
            <v>19</v>
          </cell>
        </row>
        <row r="330">
          <cell r="B330" t="str">
            <v>E06000021</v>
          </cell>
          <cell r="C330">
            <v>7</v>
          </cell>
          <cell r="D330">
            <v>0</v>
          </cell>
          <cell r="E330">
            <v>7</v>
          </cell>
        </row>
        <row r="331">
          <cell r="B331" t="str">
            <v>E06000030</v>
          </cell>
          <cell r="C331">
            <v>39</v>
          </cell>
          <cell r="D331">
            <v>0</v>
          </cell>
          <cell r="E331">
            <v>39</v>
          </cell>
        </row>
        <row r="332">
          <cell r="B332" t="str">
            <v>E06000020</v>
          </cell>
          <cell r="C332">
            <v>57</v>
          </cell>
          <cell r="D332">
            <v>4</v>
          </cell>
          <cell r="E332">
            <v>61</v>
          </cell>
        </row>
        <row r="333">
          <cell r="B333" t="str">
            <v>E06000034</v>
          </cell>
          <cell r="C333">
            <v>3</v>
          </cell>
          <cell r="D333">
            <v>0</v>
          </cell>
          <cell r="E333">
            <v>3</v>
          </cell>
        </row>
        <row r="334">
          <cell r="B334" t="str">
            <v>E06000027</v>
          </cell>
          <cell r="C334">
            <v>30</v>
          </cell>
          <cell r="D334">
            <v>0</v>
          </cell>
          <cell r="E334">
            <v>30</v>
          </cell>
        </row>
        <row r="335">
          <cell r="B335" t="str">
            <v>E06000007</v>
          </cell>
          <cell r="C335">
            <v>14</v>
          </cell>
          <cell r="D335">
            <v>0</v>
          </cell>
          <cell r="E335">
            <v>14</v>
          </cell>
        </row>
        <row r="336">
          <cell r="B336" t="str">
            <v>E06000037</v>
          </cell>
          <cell r="C336">
            <v>112</v>
          </cell>
          <cell r="D336">
            <v>7</v>
          </cell>
          <cell r="E336">
            <v>119</v>
          </cell>
        </row>
        <row r="337">
          <cell r="B337" t="str">
            <v>E06000062</v>
          </cell>
          <cell r="C337">
            <v>247</v>
          </cell>
          <cell r="D337">
            <v>0</v>
          </cell>
          <cell r="E337">
            <v>247</v>
          </cell>
        </row>
        <row r="338">
          <cell r="B338" t="str">
            <v>E06000054</v>
          </cell>
          <cell r="C338">
            <v>639</v>
          </cell>
          <cell r="D338">
            <v>1</v>
          </cell>
          <cell r="E338">
            <v>640</v>
          </cell>
        </row>
        <row r="339">
          <cell r="B339" t="str">
            <v>E06000040</v>
          </cell>
          <cell r="C339">
            <v>101</v>
          </cell>
          <cell r="D339">
            <v>1</v>
          </cell>
          <cell r="E339">
            <v>102</v>
          </cell>
        </row>
        <row r="340">
          <cell r="B340" t="str">
            <v>E06000041</v>
          </cell>
          <cell r="C340">
            <v>65</v>
          </cell>
          <cell r="D340">
            <v>0</v>
          </cell>
          <cell r="E340">
            <v>65</v>
          </cell>
        </row>
        <row r="341">
          <cell r="B341" t="str">
            <v>E06000014</v>
          </cell>
          <cell r="C341">
            <v>156</v>
          </cell>
          <cell r="D341">
            <v>0</v>
          </cell>
          <cell r="E341">
            <v>156</v>
          </cell>
        </row>
        <row r="342">
          <cell r="E342">
            <v>0</v>
          </cell>
        </row>
        <row r="343">
          <cell r="C343">
            <v>409.5</v>
          </cell>
          <cell r="D343">
            <v>3</v>
          </cell>
          <cell r="E343">
            <v>412.5</v>
          </cell>
        </row>
        <row r="344">
          <cell r="E344">
            <v>0</v>
          </cell>
        </row>
        <row r="345">
          <cell r="B345" t="str">
            <v>E26000007</v>
          </cell>
          <cell r="C345">
            <v>17</v>
          </cell>
          <cell r="D345">
            <v>0</v>
          </cell>
          <cell r="E345">
            <v>17</v>
          </cell>
        </row>
        <row r="346">
          <cell r="B346" t="str">
            <v>E26000001</v>
          </cell>
          <cell r="C346">
            <v>71</v>
          </cell>
          <cell r="D346">
            <v>2</v>
          </cell>
          <cell r="E346">
            <v>73</v>
          </cell>
        </row>
        <row r="347">
          <cell r="B347" t="str">
            <v>E26000002</v>
          </cell>
          <cell r="C347">
            <v>49</v>
          </cell>
          <cell r="D347">
            <v>0</v>
          </cell>
          <cell r="E347">
            <v>49</v>
          </cell>
        </row>
        <row r="348">
          <cell r="B348" t="str">
            <v>E26000011</v>
          </cell>
          <cell r="C348">
            <v>96</v>
          </cell>
          <cell r="D348">
            <v>0</v>
          </cell>
          <cell r="E348">
            <v>96</v>
          </cell>
        </row>
        <row r="349">
          <cell r="B349" t="str">
            <v>E26000009</v>
          </cell>
          <cell r="C349">
            <v>35</v>
          </cell>
          <cell r="D349">
            <v>0</v>
          </cell>
          <cell r="E349">
            <v>35</v>
          </cell>
        </row>
        <row r="350">
          <cell r="B350" t="str">
            <v>E26000005</v>
          </cell>
          <cell r="C350">
            <v>40</v>
          </cell>
          <cell r="D350">
            <v>0</v>
          </cell>
          <cell r="E350">
            <v>40</v>
          </cell>
        </row>
        <row r="351">
          <cell r="B351" t="str">
            <v>E26000004</v>
          </cell>
          <cell r="C351">
            <v>7</v>
          </cell>
          <cell r="D351">
            <v>0</v>
          </cell>
          <cell r="E351">
            <v>7</v>
          </cell>
        </row>
        <row r="352">
          <cell r="B352" t="str">
            <v>E26000006</v>
          </cell>
          <cell r="C352">
            <v>88</v>
          </cell>
          <cell r="D352">
            <v>0</v>
          </cell>
          <cell r="E352">
            <v>88</v>
          </cell>
        </row>
        <row r="353">
          <cell r="B353" t="str">
            <v>E26000010</v>
          </cell>
          <cell r="C353">
            <v>323</v>
          </cell>
          <cell r="D353">
            <v>4</v>
          </cell>
          <cell r="E353">
            <v>327</v>
          </cell>
        </row>
        <row r="354">
          <cell r="B354" t="str">
            <v>E26000012</v>
          </cell>
          <cell r="C354">
            <v>93</v>
          </cell>
          <cell r="D354">
            <v>0</v>
          </cell>
          <cell r="E354">
            <v>93</v>
          </cell>
        </row>
        <row r="355">
          <cell r="E355">
            <v>0</v>
          </cell>
        </row>
        <row r="356">
          <cell r="C356">
            <v>2</v>
          </cell>
          <cell r="D356">
            <v>0</v>
          </cell>
          <cell r="E356">
            <v>2</v>
          </cell>
        </row>
        <row r="357">
          <cell r="E357">
            <v>0</v>
          </cell>
        </row>
        <row r="358">
          <cell r="B358" t="str">
            <v>E51000003</v>
          </cell>
          <cell r="C358">
            <v>0</v>
          </cell>
          <cell r="D358">
            <v>0</v>
          </cell>
          <cell r="E358">
            <v>0</v>
          </cell>
        </row>
        <row r="359">
          <cell r="B359" t="str">
            <v>E51000001</v>
          </cell>
          <cell r="C359">
            <v>2</v>
          </cell>
          <cell r="D359">
            <v>0</v>
          </cell>
          <cell r="E359">
            <v>2</v>
          </cell>
        </row>
        <row r="360">
          <cell r="B360" t="str">
            <v>E51000002</v>
          </cell>
          <cell r="C360">
            <v>0</v>
          </cell>
          <cell r="D360">
            <v>0</v>
          </cell>
          <cell r="E360">
            <v>0</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1B5C9F-D0BF-482B-BBB4-95701AAB69D6}" name="Contents" displayName="Contents" ref="C8:C30" totalsRowShown="0" headerRowDxfId="285" dataDxfId="284" dataCellStyle="Hyperlink">
  <autoFilter ref="C8:C30" xr:uid="{00000000-0009-0000-0100-000001000000}">
    <filterColumn colId="0" hiddenButton="1"/>
  </autoFilter>
  <tableColumns count="1">
    <tableColumn id="1" xr3:uid="{8E7D4880-4338-405F-A326-42C0CA08E313}" name="Contents:" dataDxfId="283"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759883B-F725-4274-8CF7-4618C91A47F9}" name="Scheduled_Monument_Consents___2010__14" displayName="Scheduled_Monument_Consents___2010__14" ref="A6:E82" totalsRowShown="0" headerRowDxfId="6" dataDxfId="5">
  <autoFilter ref="A6:E82" xr:uid="{00000000-0009-0000-0100-000043000000}"/>
  <tableColumns count="5">
    <tableColumn id="1" xr3:uid="{599A0F65-2AC4-4D82-AA7E-06CB0F3EAB61}" name="Region" dataDxfId="4"/>
    <tableColumn id="2" xr3:uid="{78DEFF97-34CD-4DBB-8932-ECA74EA81CFC}" name="Sub-region" dataDxfId="3"/>
    <tableColumn id="3" xr3:uid="{8A7BCB98-9254-44F4-A3F2-D2BE51C9ACC2}" name="Number of scheduled monument consents  (2010)" dataDxfId="2"/>
    <tableColumn id="4" xr3:uid="{742E6CC3-07CD-4205-B8B9-490629B60619}" name="Number of scheduled monument consents  (2013)" dataDxfId="1"/>
    <tableColumn id="5" xr3:uid="{4A7BAB05-597D-423E-9977-583C65E7BAAB}" name="Number of scheduled monument consents  (2014)" dataDxfId="0"/>
  </tableColumns>
  <tableStyleInfo name="Indicator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2A0FB9D-6754-473D-8547-CBEAC3A32177}" name="Conservation_Area_Consents_by_Region___2002__16" displayName="Conservation_Area_Consents_by_Region___2002__16" ref="A6:Q17" totalsRowShown="0" headerRowDxfId="66" dataDxfId="65">
  <autoFilter ref="A6:Q17" xr:uid="{00000000-0009-0000-0100-000047000000}"/>
  <tableColumns count="17">
    <tableColumn id="1" xr3:uid="{E7C58CE2-644E-4C61-9797-5FDDC580D9AC}" name="Region" dataDxfId="64"/>
    <tableColumn id="2" xr3:uid="{FBE4B33A-56AD-4A31-AEF5-0606D52409A1}" name="2002/03" dataDxfId="63"/>
    <tableColumn id="3" xr3:uid="{4BCD060A-7AFF-4E18-AC47-597530088B45}" name="2003/04" dataDxfId="62"/>
    <tableColumn id="4" xr3:uid="{73555A08-4096-4984-B6C7-7F8FC2A82E3F}" name="2004/05" dataDxfId="61"/>
    <tableColumn id="5" xr3:uid="{177075E7-04EF-4B7B-B9CB-CDB500985728}" name="2005/06" dataDxfId="60"/>
    <tableColumn id="6" xr3:uid="{AD26AEBB-285D-4797-A2DB-3F4D5675A70C}" name="2006/07" dataDxfId="59"/>
    <tableColumn id="7" xr3:uid="{FC671920-CF0C-4E6C-8089-F02CD28495FE}" name="2007/08" dataDxfId="58"/>
    <tableColumn id="8" xr3:uid="{0FCA8279-5E1C-48E2-827E-9756FDAB3486}" name="2008/09" dataDxfId="57"/>
    <tableColumn id="9" xr3:uid="{338E0D3B-6B97-4314-BEEB-C3AECC0C1058}" name="2009/10" dataDxfId="56"/>
    <tableColumn id="10" xr3:uid="{9188FA0F-BCBB-493E-B710-1EDB20F61623}" name="2010/11" dataDxfId="55"/>
    <tableColumn id="11" xr3:uid="{DDBAAF96-A5D7-493B-94E9-09FA27C8BAA3}" name="2011/12" dataDxfId="54"/>
    <tableColumn id="12" xr3:uid="{0F28E0AF-28AA-4E42-896F-E53497816D77}" name="2012/13" dataDxfId="53"/>
    <tableColumn id="13" xr3:uid="{0204DDDC-EDB3-4AB4-A762-E09E979875C7}" name="2013/14" dataDxfId="52"/>
    <tableColumn id="14" xr3:uid="{2111C058-E379-41F2-95F0-97842160F490}" name="2014/15 [1]" dataDxfId="51"/>
    <tableColumn id="15" xr3:uid="{5237238E-800E-4546-93FB-E5BFA49545EC}" name="2015/16" dataDxfId="50"/>
    <tableColumn id="16" xr3:uid="{682E0B3E-F8A2-4CC3-BE57-62290386CF22}" name="% of all conservation area consent decisions, by region 2015/16" dataDxfId="49"/>
    <tableColumn id="17" xr3:uid="{4CE42440-9C55-462B-B74E-75767FC874DF}" name="Trend" dataDxfId="48"/>
  </tableColumns>
  <tableStyleInfo name="Indicator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826150B-BB94-404C-9981-183239FC5BB2}" name="Conservation_Area_Consents___2006__16" displayName="Conservation_Area_Consents___2006__16" ref="A6:J398" totalsRowShown="0" headerRowDxfId="47" dataDxfId="46">
  <autoFilter ref="A6:J398" xr:uid="{00000000-0009-0000-0100-000044000000}"/>
  <tableColumns count="10">
    <tableColumn id="1" xr3:uid="{E29D3285-1F72-47C2-AEC4-BD8108AD20B4}" name="Region" dataDxfId="45"/>
    <tableColumn id="2" xr3:uid="{473499B9-F9D0-49C9-A8A5-2576B63417FC}" name="County/ Subregion" dataDxfId="44"/>
    <tableColumn id="3" xr3:uid="{DA23164B-4F33-414F-8D29-6EAA5ED6CDC9}" name="Local Authority" dataDxfId="43"/>
    <tableColumn id="4" xr3:uid="{C5B81B06-28BC-4459-B901-E70660957507}" name="2009/10" dataDxfId="42"/>
    <tableColumn id="5" xr3:uid="{6CB425C5-57AF-4B0F-9C05-8509CF1E7B7F}" name="2010/11" dataDxfId="41"/>
    <tableColumn id="6" xr3:uid="{AD102AA6-A30D-4875-9DEC-61BE8999150C}" name="2011/12" dataDxfId="40"/>
    <tableColumn id="7" xr3:uid="{D2CB4C3A-EED9-4D62-8C5C-C80B08271B8E}" name="2012/13" dataDxfId="39"/>
    <tableColumn id="8" xr3:uid="{8C143FCE-5E86-4BBE-BAF8-2F1EA9D84DBD}" name="2013/14" dataDxfId="38"/>
    <tableColumn id="9" xr3:uid="{EBEF74C2-E1E3-4FAE-9487-5F4B7BECF505}" name="2014/15 [1]" dataDxfId="37"/>
    <tableColumn id="10" xr3:uid="{07549E94-2031-4DED-A822-62977BEB4BE5}" name="2015/16" dataDxfId="36"/>
  </tableColumns>
  <tableStyleInfo name="Indicator Tabl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C40DABC-EE50-4F43-B56B-4D9F56F81D59}" name="Tables" displayName="Tables" ref="C7:E27" totalsRowShown="0" headerRowDxfId="282" dataDxfId="281">
  <autoFilter ref="C7:E27" xr:uid="{00000000-0009-0000-0100-00003E000000}"/>
  <tableColumns count="3">
    <tableColumn id="1" xr3:uid="{869402C8-EBF9-4B96-9207-B9E47192B004}" name="Worksheet" dataCellStyle="Hyperlink"/>
    <tableColumn id="4" xr3:uid="{49C22A66-1BB8-4AAF-9EA3-0AD99BC369EF}" name="Table" dataDxfId="280"/>
    <tableColumn id="5" xr3:uid="{D3E09C1D-8C18-486F-9D50-8D9ED511703F}" name="Includes ONS Geography Codes" dataDxfId="279"/>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641C63C-A412-4B2F-B734-A0BEC1BB5871}" name="Number_of_planning_application_decisions_by_region" displayName="Number_of_planning_application_decisions_by_region" ref="A6:Y17" totalsRowShown="0" headerRowDxfId="278" dataDxfId="277">
  <autoFilter ref="A6:Y17" xr:uid="{00000000-0009-0000-0100-00003B000000}"/>
  <sortState xmlns:xlrd2="http://schemas.microsoft.com/office/spreadsheetml/2017/richdata2" ref="A7:Y17">
    <sortCondition ref="A6:A17"/>
  </sortState>
  <tableColumns count="25">
    <tableColumn id="22" xr3:uid="{597FBDAE-4735-4A2D-B7B5-A4A33B1F637B}" name="ONS Code" dataDxfId="276"/>
    <tableColumn id="1" xr3:uid="{12DBCC18-906D-4879-9CCE-94751DE467AC}" name="Region" dataDxfId="275"/>
    <tableColumn id="2" xr3:uid="{6EE8E0AB-F45F-4CE7-8F5E-3852D6C896CC}" name="2002/03" dataDxfId="274" dataCellStyle="Comma"/>
    <tableColumn id="3" xr3:uid="{1F3CCFBB-7BD2-4398-8941-38A1AC171C44}" name="2003/04" dataDxfId="273" dataCellStyle="Comma"/>
    <tableColumn id="4" xr3:uid="{E239675B-0E98-4F5D-990E-6A8B6F136D8E}" name="2004/05" dataDxfId="272" dataCellStyle="Comma"/>
    <tableColumn id="5" xr3:uid="{178DFD0B-21C9-42A0-88B5-2B3E8AFBF077}" name="2005/06" dataDxfId="271" dataCellStyle="Comma"/>
    <tableColumn id="6" xr3:uid="{262E1F12-B47B-4F4B-B4F7-C7DAB4E8C501}" name="2006/07" dataDxfId="270" dataCellStyle="Comma"/>
    <tableColumn id="7" xr3:uid="{738F74EA-6F1C-48BF-87CE-6032BAADE950}" name="2007/08" dataDxfId="269" dataCellStyle="Comma"/>
    <tableColumn id="8" xr3:uid="{FBA840B3-E3EA-4F73-8002-FD396D50683A}" name="2008/09" dataDxfId="268" dataCellStyle="Comma"/>
    <tableColumn id="9" xr3:uid="{5F7A0E9F-B9AF-47A0-B946-788C899931D1}" name="2009/10" dataDxfId="267" dataCellStyle="Comma"/>
    <tableColumn id="10" xr3:uid="{B55F8C5A-42BA-416E-B546-E4D050EBDFBF}" name="2010/11" dataDxfId="266" dataCellStyle="Comma"/>
    <tableColumn id="11" xr3:uid="{0D2EA006-A995-4D2B-8FAD-6511938490EB}" name="2011/12" dataDxfId="265" dataCellStyle="Comma"/>
    <tableColumn id="12" xr3:uid="{3FD703BF-E47E-4F66-9507-0568A416D9B7}" name="2012/13" dataDxfId="264" dataCellStyle="Comma"/>
    <tableColumn id="13" xr3:uid="{799D29B0-83E0-4079-9757-058C12661695}" name="2013/14" dataDxfId="263" dataCellStyle="Comma"/>
    <tableColumn id="14" xr3:uid="{F33AAB83-AC49-4637-A270-D30B97604D08}" name="2014/15" dataDxfId="262" dataCellStyle="Comma"/>
    <tableColumn id="15" xr3:uid="{95D45CBF-C758-4262-A73E-D1908CA72559}" name="2015/16" dataDxfId="261" dataCellStyle="Comma"/>
    <tableColumn id="16" xr3:uid="{5400DE0B-9C47-441A-AFF8-BB745F2B76EB}" name="2016/17" dataDxfId="260" dataCellStyle="Comma"/>
    <tableColumn id="17" xr3:uid="{42204941-030C-490F-9821-58EC13D8F8E1}" name="2017/18" dataDxfId="259" dataCellStyle="Comma"/>
    <tableColumn id="18" xr3:uid="{3A45B881-74A4-4A94-ACE3-8BB17AF238EC}" name="2018/19" dataDxfId="258" dataCellStyle="Comma"/>
    <tableColumn id="23" xr3:uid="{229D50C9-051B-4968-8BDC-94050677320C}" name="2019/20" dataDxfId="257" dataCellStyle="Comma"/>
    <tableColumn id="24" xr3:uid="{A56259A4-7A67-45FA-BC4C-13301F40AF4A}" name="2020/21" dataDxfId="256" dataCellStyle="Comma"/>
    <tableColumn id="25" xr3:uid="{CEF605DE-6DC8-48D9-9290-C24173064BD5}" name="2021/22" dataDxfId="255" dataCellStyle="Comma"/>
    <tableColumn id="19" xr3:uid="{4AD1E72C-AD3C-427C-B264-A6377BA27453}" name="% change_x000a_2002/03 to 2021/22" dataDxfId="254">
      <calculatedColumnFormula>(Number_of_planning_application_decisions_by_region[[#This Row],[2021/22]]-Number_of_planning_application_decisions_by_region[[#This Row],[2002/03]])/Number_of_planning_application_decisions_by_region[[#This Row],[2002/03]]</calculatedColumnFormula>
    </tableColumn>
    <tableColumn id="20" xr3:uid="{7294EA9E-6C46-4313-B245-DFE82C1E7345}" name="% change_x000a_2020/21 to 2021/22" dataDxfId="253">
      <calculatedColumnFormula>(Number_of_planning_application_decisions_by_region[[#This Row],[2021/22]]-Number_of_planning_application_decisions_by_region[[#This Row],[2020/21]])/Number_of_planning_application_decisions_by_region[[#This Row],[2020/21]]</calculatedColumnFormula>
    </tableColumn>
    <tableColumn id="21" xr3:uid="{BF316C66-1FB2-468C-A1EA-F4AF1F4BB999}" name="Trends" dataDxfId="252"/>
  </tableColumns>
  <tableStyleInfo name="Indicator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C90FB9-21CE-4F8D-861F-08CBF710378B}" name="Number_of_planning_application_decisions" displayName="Number_of_planning_application_decisions" ref="A7:S385" totalsRowShown="0" headerRowDxfId="249" dataDxfId="248" totalsRowDxfId="247">
  <autoFilter ref="A7:S385" xr:uid="{00000000-0009-0000-0100-00003C000000}"/>
  <tableColumns count="19">
    <tableColumn id="1" xr3:uid="{A8A9A674-50A8-40FE-ACBA-C3A44BC1E7F6}" name="ONS Code" dataDxfId="246" totalsRowDxfId="245"/>
    <tableColumn id="2" xr3:uid="{9EC2C5B4-CC64-45BF-B0C2-5E084CEA3689}" name="Region" dataDxfId="244" totalsRowDxfId="243"/>
    <tableColumn id="3" xr3:uid="{C3C47F87-CB6A-46E3-9DC6-34778FA4DFCB}" name="County/ Sub region" dataDxfId="242" totalsRowDxfId="241"/>
    <tableColumn id="4" xr3:uid="{57EE3DD1-9799-43B4-83B8-8BDBB47C4A1D}" name="Local Authority/ National Park" dataDxfId="240" totalsRowDxfId="239"/>
    <tableColumn id="5" xr3:uid="{9D87E6F5-8FCF-4884-9840-A376CAFF3F3A}" name="2009/10" dataDxfId="238" totalsRowDxfId="237" dataCellStyle="Comma" totalsRowCellStyle="Comma"/>
    <tableColumn id="6" xr3:uid="{15F5310D-00BF-4FB1-BC11-F46801615962}" name="2010/11" dataDxfId="236" totalsRowDxfId="235" dataCellStyle="Comma" totalsRowCellStyle="Comma"/>
    <tableColumn id="7" xr3:uid="{3CA3F6C7-86FA-4A04-B44C-0958CC0D5726}" name="2011/12" dataDxfId="234" totalsRowDxfId="233" dataCellStyle="Comma" totalsRowCellStyle="Comma"/>
    <tableColumn id="8" xr3:uid="{C867F5A9-9C94-4C1E-98B8-6200E85E10D5}" name="2012/13" dataDxfId="232" totalsRowDxfId="231" dataCellStyle="Comma" totalsRowCellStyle="Comma"/>
    <tableColumn id="9" xr3:uid="{6E3851A5-980E-40DC-A169-1249BEFFFA7A}" name="2013/14" dataDxfId="230" totalsRowDxfId="229" dataCellStyle="Comma" totalsRowCellStyle="Comma"/>
    <tableColumn id="10" xr3:uid="{BD9EBCA4-2AC6-44D7-95CE-0BAE0BE4FBD6}" name="2014/15" dataDxfId="228" totalsRowDxfId="227" dataCellStyle="Comma" totalsRowCellStyle="Comma"/>
    <tableColumn id="11" xr3:uid="{2759086A-1087-4C08-840D-A89785EFD443}" name="2015/16" dataDxfId="226" totalsRowDxfId="225" dataCellStyle="Comma" totalsRowCellStyle="Comma"/>
    <tableColumn id="12" xr3:uid="{8BEA296A-B96C-48C8-BE95-362F6D2F8634}" name="2016/17" dataDxfId="224" totalsRowDxfId="223" dataCellStyle="Comma" totalsRowCellStyle="Comma"/>
    <tableColumn id="13" xr3:uid="{EEF7EBA8-D86B-4A16-A076-0905E43BCB00}" name="2017/18" dataDxfId="222" totalsRowDxfId="221" dataCellStyle="Comma" totalsRowCellStyle="Comma"/>
    <tableColumn id="14" xr3:uid="{AB513C63-7521-45AB-8FAC-7F9F764F04CB}" name="2018/19" dataDxfId="220" totalsRowDxfId="219" dataCellStyle="Comma" totalsRowCellStyle="Comma"/>
    <tableColumn id="15" xr3:uid="{584C9310-CB57-4B33-9A08-FB1D81BD6620}" name="2019/20" dataDxfId="218" totalsRowDxfId="217" dataCellStyle="Comma" totalsRowCellStyle="Comma"/>
    <tableColumn id="16" xr3:uid="{49396AC0-DD76-4B50-8D68-656B4BCCD28E}" name="2020/21" dataDxfId="216" totalsRowDxfId="215" dataCellStyle="Comma" totalsRowCellStyle="Comma"/>
    <tableColumn id="17" xr3:uid="{2345D183-C32F-4289-883A-5D471E02417B}" name="2021/22" dataDxfId="214" totalsRowDxfId="213" dataCellStyle="Comma" totalsRowCellStyle="Comma"/>
    <tableColumn id="19" xr3:uid="{DC52FB63-A8EB-461F-B70F-1074A74648DB}" name="Change _x000a_2020/21 to 2021/22" dataDxfId="212" totalsRowDxfId="211" dataCellStyle="Comma" totalsRowCellStyle="Comma">
      <calculatedColumnFormula>Number_of_planning_application_decisions[[#This Row],[2021/22]]-Number_of_planning_application_decisions[[#This Row],[2020/21]]</calculatedColumnFormula>
    </tableColumn>
    <tableColumn id="20" xr3:uid="{8E264D81-1710-4C28-A97F-23699C776BD0}" name="% change_x000a_2020/21 to 2021/22" dataDxfId="210" totalsRowDxfId="209"/>
  </tableColumns>
  <tableStyleInfo name="Indicator Tabl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56044C2-5E6E-4CC0-977A-D01BC02C3BEB}" name="Number_of_Listed_Building_Consent_decisions___Regional" displayName="Number_of_Listed_Building_Consent_decisions___Regional" ref="A6:AK17" totalsRowShown="0" headerRowDxfId="208" dataDxfId="207">
  <autoFilter ref="A6:AK17" xr:uid="{00000000-0009-0000-0100-000048000000}"/>
  <sortState xmlns:xlrd2="http://schemas.microsoft.com/office/spreadsheetml/2017/richdata2" ref="A7:AK16">
    <sortCondition ref="A6:A16"/>
  </sortState>
  <tableColumns count="37">
    <tableColumn id="33" xr3:uid="{58B844BF-AE22-4CA6-BE22-1AEED78C8235}" name="ONS Code" dataDxfId="206"/>
    <tableColumn id="1" xr3:uid="{C2EC9C2E-8EF4-4ED6-9CFD-4FE2203B6510}" name="Region" dataDxfId="205"/>
    <tableColumn id="2" xr3:uid="{68BCF3E9-3A9D-4103-891A-95BEE1608C3D}" name="2002/03" dataDxfId="204" dataCellStyle="Comma"/>
    <tableColumn id="3" xr3:uid="{91ABDBA5-2D27-43A6-B5CA-775991F970C6}" name="2003/04" dataDxfId="203" dataCellStyle="Comma"/>
    <tableColumn id="4" xr3:uid="{207BDE73-25F8-454E-90D8-FFBF69F837B7}" name="2004/05" dataDxfId="202" dataCellStyle="Comma"/>
    <tableColumn id="5" xr3:uid="{3D2A31D2-0975-4569-8C1F-1C3D83231D87}" name="2005/06" dataDxfId="201" dataCellStyle="Comma"/>
    <tableColumn id="6" xr3:uid="{2FF24A14-4E1C-4303-9C1F-F51F1B3ED884}" name="2006/07" dataDxfId="200" dataCellStyle="Comma"/>
    <tableColumn id="7" xr3:uid="{5053BE21-06A2-4E2E-B3D4-8F7126D74A12}" name="2007/08" dataDxfId="199" dataCellStyle="Comma"/>
    <tableColumn id="8" xr3:uid="{F6F9F795-D5C4-4062-9312-5FEBD9DF70E0}" name="2008/09" dataDxfId="198" dataCellStyle="Comma"/>
    <tableColumn id="9" xr3:uid="{A0D8EC80-DB0D-4C4A-A3DF-0782E7C1D318}" name="2009/10" dataDxfId="197" dataCellStyle="Comma"/>
    <tableColumn id="10" xr3:uid="{F753E8DD-F33B-4A31-95E6-4DFA9697D2A1}" name=" " dataDxfId="196"/>
    <tableColumn id="11" xr3:uid="{FA8C958D-5181-41D1-9D51-295792C268EC}" name="2010/11" dataDxfId="195" dataCellStyle="Comma"/>
    <tableColumn id="12" xr3:uid="{9CB2D9A9-7715-46D8-ACE7-ADF57D4663BF}" name="  " dataDxfId="194"/>
    <tableColumn id="13" xr3:uid="{51F30434-0D03-41DE-8B70-FC3BE8EDA347}" name="2011/12" dataDxfId="193" dataCellStyle="Comma"/>
    <tableColumn id="14" xr3:uid="{FC971243-61CD-49EB-A67A-7645EB924C82}" name="   " dataDxfId="192"/>
    <tableColumn id="15" xr3:uid="{1374E2EA-ED49-49CB-B169-258B42F7E589}" name="2012/13" dataDxfId="191" dataCellStyle="Comma"/>
    <tableColumn id="16" xr3:uid="{5D808476-77C7-432D-A9A5-EEBE00F4FFD0}" name="    " dataDxfId="190"/>
    <tableColumn id="17" xr3:uid="{885DB9DA-CC0C-4E47-923F-412D8BF9BFC1}" name="2013/14" dataDxfId="189" dataCellStyle="Comma"/>
    <tableColumn id="18" xr3:uid="{04EB6602-175E-4B6F-88C4-EB4CC8ACDAE0}" name="     " dataDxfId="188"/>
    <tableColumn id="19" xr3:uid="{AA289F51-09FE-48D7-B71E-8D86642F3EEF}" name="2014/15" dataDxfId="187" dataCellStyle="Comma"/>
    <tableColumn id="20" xr3:uid="{F29E2E58-191E-4B55-8E8A-DCFDF1771651}" name="      " dataDxfId="186"/>
    <tableColumn id="21" xr3:uid="{FF807537-6F85-4732-811F-FED14F33C668}" name="2015/16" dataDxfId="185" dataCellStyle="Comma"/>
    <tableColumn id="22" xr3:uid="{6E0F853C-640F-458C-A15E-001BC247356C}" name="       " dataDxfId="184"/>
    <tableColumn id="23" xr3:uid="{74CAA21A-FB3B-4C8E-B83D-C7F3CA57375D}" name="2016/17" dataDxfId="183" dataCellStyle="Comma"/>
    <tableColumn id="24" xr3:uid="{125670E3-4DC5-4A0C-B9E5-5401BC40D02C}" name="        " dataDxfId="182"/>
    <tableColumn id="25" xr3:uid="{4ECFBF71-8872-4F31-ADFD-C25A748419C0}" name="2017/18" dataDxfId="181" dataCellStyle="Comma"/>
    <tableColumn id="26" xr3:uid="{E071898C-6E9A-4E92-84D1-0A0DBCF87F91}" name="         " dataDxfId="180"/>
    <tableColumn id="27" xr3:uid="{2C578935-E521-4C63-84DA-DE5CE7F516E9}" name="2018/19" dataDxfId="179" dataCellStyle="Comma"/>
    <tableColumn id="31" xr3:uid="{32BF196A-2002-456A-94D8-E37B60FD7605}" name="          " dataDxfId="178" dataCellStyle="Comma"/>
    <tableColumn id="28" xr3:uid="{62CB4409-9CE6-41A8-8421-CEDE1101D03E}" name="2019/20" dataDxfId="177" dataCellStyle="Comma"/>
    <tableColumn id="35" xr3:uid="{B95093F2-9284-46F8-8183-53BFCC54F1DF}" name="           " dataDxfId="176" dataCellStyle="Comma"/>
    <tableColumn id="34" xr3:uid="{64DC483C-CDFE-447B-875A-63D1DAF30289}" name="2020/21" dataDxfId="175" dataCellStyle="Comma"/>
    <tableColumn id="37" xr3:uid="{BADA592C-95E7-4E67-9524-0B2CDE762C23}" name="            " dataDxfId="174" dataCellStyle="Comma"/>
    <tableColumn id="36" xr3:uid="{936AD9BE-CD05-496C-AD16-C6A074747A11}" name="2021/22" dataDxfId="173" dataCellStyle="Comma"/>
    <tableColumn id="38" xr3:uid="{94586ABB-F5F6-466D-B84F-6E1B1396F38A}" name="             " dataDxfId="172" dataCellStyle="Comma"/>
    <tableColumn id="29" xr3:uid="{A33C2C99-BC03-4263-A161-33D7F20AACB9}" name="% change  _x000a_2020/21 to 2021/22" dataDxfId="171">
      <calculatedColumnFormula>(Number_of_Listed_Building_Consent_decisions___Regional[[#This Row],[2021/22]]-Number_of_Listed_Building_Consent_decisions___Regional[[#This Row],[2020/21]])/Number_of_Listed_Building_Consent_decisions___Regional[[#This Row],[2020/21]]</calculatedColumnFormula>
    </tableColumn>
    <tableColumn id="32" xr3:uid="{91E014EA-6538-4F87-9A8D-91826EC68094}" name="% of planning application decisions" dataDxfId="170" dataCellStyle="Percent"/>
  </tableColumns>
  <tableStyleInfo name="Indicator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E382A87-9BBF-4DFA-9F99-4544867AD410}" name="Number_of_listed_building_consent_decisions" displayName="Number_of_listed_building_consent_decisions" ref="A5:S382" totalsRowShown="0" headerRowDxfId="168" dataDxfId="167">
  <autoFilter ref="A5:S382" xr:uid="{00000000-0009-0000-0100-000046000000}"/>
  <tableColumns count="19">
    <tableColumn id="15" xr3:uid="{39B45067-8BE6-4262-B138-76C25F8A76EF}" name="ONS Code" dataDxfId="166"/>
    <tableColumn id="1" xr3:uid="{D3790C13-5C74-4430-8557-7DF53877A628}" name="Region" dataDxfId="165"/>
    <tableColumn id="2" xr3:uid="{DAE29F7F-2CD2-4097-88BF-FEBD319E4D76}" name="County/ Subregion" dataDxfId="164"/>
    <tableColumn id="3" xr3:uid="{F42827E0-7934-4F17-B960-9FFB0F06CD51}" name="Local Authority" dataDxfId="163"/>
    <tableColumn id="4" xr3:uid="{0C76B825-99C2-434D-BADD-981FDB4FFD2A}" name="2009/10" dataDxfId="162" dataCellStyle="Comma"/>
    <tableColumn id="5" xr3:uid="{F7EA0670-8743-456F-B13E-8FF5D4D4D77E}" name="2010/11" dataDxfId="161" dataCellStyle="Comma"/>
    <tableColumn id="6" xr3:uid="{C1CCD463-2C42-4FEE-A464-33D4D00FEAD4}" name="2011/12" dataDxfId="160" dataCellStyle="Comma"/>
    <tableColumn id="7" xr3:uid="{0AD735C3-F65F-4554-86F5-A2C5ACF55D1E}" name="2012/13" dataDxfId="159" dataCellStyle="Comma"/>
    <tableColumn id="8" xr3:uid="{07DC0B74-22A6-4602-A179-4D071AE7D9D0}" name="2013/14" dataDxfId="158" dataCellStyle="Comma"/>
    <tableColumn id="9" xr3:uid="{99196709-BD3D-4BF4-9FC9-CF6E505B8AD5}" name="2014/15" dataDxfId="157" dataCellStyle="Comma"/>
    <tableColumn id="10" xr3:uid="{EE847927-1989-427B-93BF-74DB8BE7A5F2}" name="2015/16" dataDxfId="156" dataCellStyle="Comma"/>
    <tableColumn id="11" xr3:uid="{1A226BEC-FE69-487B-A77F-4F711F7BB5C6}" name="2016/17" dataDxfId="155" dataCellStyle="Comma"/>
    <tableColumn id="12" xr3:uid="{4FC3F65D-0E23-4C9B-994E-BAF0B5714BF6}" name="2017/18" dataDxfId="154" dataCellStyle="Comma"/>
    <tableColumn id="13" xr3:uid="{CC8A747E-E357-438F-A073-71494CC9DC51}" name="2018/19" dataDxfId="153" dataCellStyle="Comma"/>
    <tableColumn id="14" xr3:uid="{9590ED6D-B334-4AC2-A47A-2AFB6BA5DB38}" name="2019/20" dataDxfId="152" dataCellStyle="Comma"/>
    <tableColumn id="17" xr3:uid="{CA7BCE55-D9EA-4706-A3BE-BA15728406CF}" name="2020/21" dataDxfId="151" dataCellStyle="Comma"/>
    <tableColumn id="16" xr3:uid="{6DC9DF03-4A1B-454A-A6E4-2E4A2FA9797C}" name="2021/22" dataDxfId="150" dataCellStyle="Comma">
      <calculatedColumnFormula>VLOOKUP(Number_of_listed_building_consent_decisions[[#This Row],[ONS Code]],[1]TableP124A!$B:$E,4,FALSE)</calculatedColumnFormula>
    </tableColumn>
    <tableColumn id="18" xr3:uid="{073A5FDA-A1A8-44A9-AD97-816793592B49}" name="Change _x000a_2020/21 to 2021/22" dataDxfId="149" dataCellStyle="Comma">
      <calculatedColumnFormula>Number_of_listed_building_consent_decisions[[#This Row],[2021/22]]-Number_of_listed_building_consent_decisions[[#This Row],[2020/21]]</calculatedColumnFormula>
    </tableColumn>
    <tableColumn id="19" xr3:uid="{E03D1154-3356-4705-AA8B-DE6A62E38BF7}" name="% change_x000a_2020/21 to 2021/22" dataDxfId="148" dataCellStyle="Percent">
      <calculatedColumnFormula>Number_of_listed_building_consent_decisions[[#This Row],[Change 
2020/21 to 2021/22]]/Number_of_listed_building_consent_decisions[[#This Row],[2020/21]]</calculatedColumnFormula>
    </tableColumn>
  </tableColumns>
  <tableStyleInfo name="Indicator Tabl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634DB73-225C-4210-8524-35F5E08C69F7}" name="Planning_Applications_received___Registered_Parks_and_Gardens_only" displayName="Planning_Applications_received___Registered_Parks_and_Gardens_only" ref="A6:Y16" totalsRowShown="0" headerRowDxfId="147" dataDxfId="146">
  <autoFilter ref="A6:Y16" xr:uid="{00000000-0009-0000-0100-00003D000000}"/>
  <sortState xmlns:xlrd2="http://schemas.microsoft.com/office/spreadsheetml/2017/richdata2" ref="A7:Y16">
    <sortCondition ref="A6:A16"/>
  </sortState>
  <tableColumns count="25">
    <tableColumn id="22" xr3:uid="{F4E41AED-1A14-4F34-B997-BEC9F104660B}" name="ONS Code" dataDxfId="145"/>
    <tableColumn id="1" xr3:uid="{B99A5328-F082-4875-AA27-AAACBD8435C6}" name="Region" dataDxfId="144"/>
    <tableColumn id="2" xr3:uid="{ECD944F5-6E60-4D34-A38F-C5E0CDC63BBE}" name="2003/04" dataDxfId="143" dataCellStyle="Comma"/>
    <tableColumn id="3" xr3:uid="{EC59F062-1789-4529-AE86-6FF0E84611B3}" name="2004/05" dataDxfId="142" dataCellStyle="Comma"/>
    <tableColumn id="4" xr3:uid="{B66D156A-785A-4238-B727-DD3F1A7F83AA}" name="2005/06" dataDxfId="141" dataCellStyle="Comma"/>
    <tableColumn id="5" xr3:uid="{C6C6C838-5ED2-481D-BD6C-2A0DB56A6CCC}" name="2006/07" dataDxfId="140" dataCellStyle="Comma"/>
    <tableColumn id="6" xr3:uid="{E77E87A5-7B9D-46ED-8E9C-86FC0B95E09B}" name="2007/08" dataDxfId="139" dataCellStyle="Comma"/>
    <tableColumn id="7" xr3:uid="{8445F426-60E0-4722-99E6-A35396EABF4B}" name="2008/09" dataDxfId="138" dataCellStyle="Comma"/>
    <tableColumn id="8" xr3:uid="{08913BE4-98C6-4491-B41F-0B3E8A1DFDD5}" name="2009/10" dataDxfId="137" dataCellStyle="Comma"/>
    <tableColumn id="9" xr3:uid="{2F95F662-8C0A-4A11-AA2D-026CA3F11B59}" name="2010/11" dataDxfId="136" dataCellStyle="Comma"/>
    <tableColumn id="10" xr3:uid="{493E1368-57C5-4177-8E05-812022137253}" name="2011/12" dataDxfId="135" dataCellStyle="Comma"/>
    <tableColumn id="11" xr3:uid="{91F7D49D-5CE5-41BD-A8A7-4DF782FD8F83}" name="2012/13" dataDxfId="134" dataCellStyle="Comma"/>
    <tableColumn id="12" xr3:uid="{B12EC0A5-1858-4141-AB8D-6295BA577179}" name="2013/14" dataDxfId="133" dataCellStyle="Comma"/>
    <tableColumn id="13" xr3:uid="{00141E8B-2ABA-4E9B-B7EC-66528BB58627}" name="2014/15" dataDxfId="132" dataCellStyle="Comma"/>
    <tableColumn id="14" xr3:uid="{447D83D6-E78F-42BB-896F-BE71513401F4}" name="2015/16" dataDxfId="131" dataCellStyle="Comma"/>
    <tableColumn id="15" xr3:uid="{62483709-EE54-44F9-A483-3AAE2F5A855D}" name="2016/17" dataDxfId="130" dataCellStyle="Comma"/>
    <tableColumn id="16" xr3:uid="{B8BDBD92-1CE8-4A3A-B48E-3EEAA3AA2FE5}" name="2017/18" dataDxfId="129" dataCellStyle="Comma"/>
    <tableColumn id="17" xr3:uid="{88F4D1DF-BFAE-4B82-9680-76544D7ECD05}" name="2018/19" dataDxfId="128" dataCellStyle="Comma"/>
    <tableColumn id="23" xr3:uid="{D94242E8-92D7-4256-AEBE-154B8301BAB0}" name="2019/20" dataDxfId="127" dataCellStyle="Comma"/>
    <tableColumn id="24" xr3:uid="{449750C8-DC49-4263-A4B6-2FC73BF66A79}" name="2020/21" dataDxfId="126" dataCellStyle="Comma"/>
    <tableColumn id="25" xr3:uid="{D84A70B4-611F-49D5-8891-177D75FFB3C1}" name="2021/22" dataDxfId="125" dataCellStyle="Comma"/>
    <tableColumn id="18" xr3:uid="{B30BD725-B3C8-4A7E-A16D-023E8CDE8585}" name="% change _x000a_2003/04 to 2021/22" dataDxfId="124">
      <calculatedColumnFormula>(Planning_Applications_received___Registered_Parks_and_Gardens_only[[#This Row],[2021/22]]-Planning_Applications_received___Registered_Parks_and_Gardens_only[[#This Row],[2003/04]])/Planning_Applications_received___Registered_Parks_and_Gardens_only[[#This Row],[2003/04]]</calculatedColumnFormula>
    </tableColumn>
    <tableColumn id="19" xr3:uid="{D3CC206F-EF63-4B88-8ECD-53283110994D}" name="% change _x000a_2020/21 to 2021/22" dataDxfId="123">
      <calculatedColumnFormula>(Planning_Applications_received___Registered_Parks_and_Gardens_only[[#This Row],[2021/22]]-Planning_Applications_received___Registered_Parks_and_Gardens_only[[#This Row],[2020/21]])/Planning_Applications_received___Registered_Parks_and_Gardens_only[[#This Row],[2020/21]]</calculatedColumnFormula>
    </tableColumn>
    <tableColumn id="20" xr3:uid="{8A968DBC-5338-4F52-B5D2-5991E8945854}" name="% of all England's registered park and garden consents by region" dataDxfId="122">
      <calculatedColumnFormula>Planning_Applications_received___Registered_Parks_and_Gardens_only[[#This Row],[2021/22]]/U$16</calculatedColumnFormula>
    </tableColumn>
    <tableColumn id="21" xr3:uid="{8A0614B3-B628-4C65-B598-DC88E589F483}" name="Trend" dataDxfId="121"/>
  </tableColumns>
  <tableStyleInfo name="Indicator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81932C2-C1AF-48B6-9C3A-CF6B77669845}" name="Planning_applications_affecting_registered_parks_and_gardens_by_LA" displayName="Planning_applications_affecting_registered_parks_and_gardens_by_LA" ref="A6:AX385" totalsRowShown="0" headerRowDxfId="120" dataDxfId="118" headerRowBorderDxfId="119" tableBorderDxfId="117" dataCellStyle="Comma">
  <autoFilter ref="A6:AX385" xr:uid="{22556A3B-1B10-4CFD-84B8-450E7707DC60}"/>
  <tableColumns count="50">
    <tableColumn id="1" xr3:uid="{3117E6A7-27CF-40C5-98CA-A15147068CFD}" name="ONS Code" dataDxfId="116" dataCellStyle="Comma"/>
    <tableColumn id="2" xr3:uid="{30A48C6E-B578-47B9-BED6-54E01896E20F}" name="Region" dataDxfId="115"/>
    <tableColumn id="3" xr3:uid="{FB6DE13E-B319-4F15-BBD9-470B9EF7EF82}" name="Sub region/ County" dataDxfId="114"/>
    <tableColumn id="4" xr3:uid="{B2EA44B6-E349-4838-806D-CC2CF2F6BC32}" name="Local Authority/ National Park" dataDxfId="113"/>
    <tableColumn id="5" xr3:uid="{5C70FE4E-47DF-485B-9ACF-701A07FB1C17}" name="2011/12" dataDxfId="112" dataCellStyle="Comma"/>
    <tableColumn id="6" xr3:uid="{8AB4CD68-401C-4928-935B-725A12693C7B}" name="2012/13" dataDxfId="111" dataCellStyle="Comma"/>
    <tableColumn id="7" xr3:uid="{A74DB920-F36D-463A-871D-D0A470C8954A}" name="2013/14" dataDxfId="110" dataCellStyle="Comma"/>
    <tableColumn id="8" xr3:uid="{6A8694EB-BCD7-45F0-9624-BE51DC54F5AF}" name="2014/15" dataDxfId="109" dataCellStyle="Comma"/>
    <tableColumn id="9" xr3:uid="{39D32827-036C-4BF7-B342-C79DDE8235DB}" name="2015/16" dataDxfId="108" dataCellStyle="Comma"/>
    <tableColumn id="10" xr3:uid="{8B5B72BD-04E9-4F4B-8F92-5B74241501DE}" name="2016/17" dataDxfId="107" dataCellStyle="Comma"/>
    <tableColumn id="11" xr3:uid="{F9A9D07B-E222-4ABB-B0FC-5999CBAF07E4}" name="2017/18" dataDxfId="106" dataCellStyle="Comma"/>
    <tableColumn id="12" xr3:uid="{FFADEB2A-7F6E-428E-9488-43F090EAF00B}" name="2018/19" dataDxfId="105" dataCellStyle="Comma"/>
    <tableColumn id="13" xr3:uid="{D25B6138-94D5-4FA2-B33F-75B102BD20FC}" name="2019/20" dataDxfId="104" dataCellStyle="Comma"/>
    <tableColumn id="14" xr3:uid="{8D8F649D-B3C4-4317-BDC6-CB0BF296AA43}" name="2020/21" dataDxfId="103" dataCellStyle="Comma"/>
    <tableColumn id="51" xr3:uid="{1171C40D-24B6-4145-B940-87E1CFF12685}" name="2020/22" dataDxfId="102" dataCellStyle="Comma"/>
    <tableColumn id="15" xr3:uid="{596F072E-9166-44BF-8A0B-421E121F9259}" name="2010/11_I" dataDxfId="101" dataCellStyle="Comma"/>
    <tableColumn id="16" xr3:uid="{7583B209-15A9-4AC3-8AB4-3EAF9811F9F9}" name="2011/12_I" dataDxfId="100" dataCellStyle="Comma"/>
    <tableColumn id="17" xr3:uid="{58EE860D-197C-427D-8CC9-E96795E6AC42}" name="2012/13_I" dataDxfId="99" dataCellStyle="Comma"/>
    <tableColumn id="18" xr3:uid="{BC5AED66-6071-4032-B892-AEC82F35527B}" name="2013/14_I" dataDxfId="98" dataCellStyle="Comma"/>
    <tableColumn id="19" xr3:uid="{0D69860F-462B-420D-BAC5-84DECE3164CB}" name="2014/15_I" dataDxfId="97" dataCellStyle="Comma"/>
    <tableColumn id="20" xr3:uid="{A48F51E1-9793-46D2-AF49-BBDA4DBB0A53}" name="2015/16_I" dataDxfId="96" dataCellStyle="Comma"/>
    <tableColumn id="21" xr3:uid="{DA3180E8-08BE-4C17-8090-5DA6B728A46F}" name="2016/17_I" dataDxfId="95" dataCellStyle="Comma"/>
    <tableColumn id="22" xr3:uid="{74301A88-E208-4CD4-840F-EC8B08B3385E}" name="2017/18_I" dataDxfId="94" dataCellStyle="Comma"/>
    <tableColumn id="23" xr3:uid="{7FE0AEEA-3C60-48A5-B20C-70BC761E5C8A}" name="2018/19_I" dataDxfId="93" dataCellStyle="Comma"/>
    <tableColumn id="24" xr3:uid="{696BEAFE-6370-4892-BA9F-01A7AE0F33C5}" name="2019/20_I" dataDxfId="92" dataCellStyle="Comma"/>
    <tableColumn id="25" xr3:uid="{E9292DB4-BCC5-4685-B38C-AAFC6423CA74}" name="2020/21_I" dataDxfId="91" dataCellStyle="Comma"/>
    <tableColumn id="52" xr3:uid="{AE6C6BE9-5994-423B-9C68-6FEEC3EADB05}" name="2021/22_I" dataDxfId="90" dataCellStyle="Comma"/>
    <tableColumn id="26" xr3:uid="{FDDE1F13-21A1-47E0-B5F2-5793A76E9C9B}" name="2010/11_II*" dataDxfId="89" dataCellStyle="Comma"/>
    <tableColumn id="27" xr3:uid="{C5DE3953-2C43-4C46-8A5B-591CD8697B0D}" name="2011/12_II*" dataDxfId="88" dataCellStyle="Comma"/>
    <tableColumn id="28" xr3:uid="{2FDE16E1-4063-4362-9EA5-D070841FFD83}" name="2012/13_II*" dataDxfId="87" dataCellStyle="Comma"/>
    <tableColumn id="29" xr3:uid="{7FF37A13-B0A1-4D5E-964C-346ECC2E4C13}" name="2013/14_II*" dataDxfId="86" dataCellStyle="Comma"/>
    <tableColumn id="30" xr3:uid="{91BEAD41-8159-403E-AF75-E49CAE3BA0E9}" name="2014/15_II*" dataDxfId="85" dataCellStyle="Comma"/>
    <tableColumn id="31" xr3:uid="{85F47131-DF20-4CF3-B361-81B38CB94FF9}" name="2015/16_II*" dataDxfId="84" dataCellStyle="Comma"/>
    <tableColumn id="32" xr3:uid="{375ED2D8-5354-4439-AFF6-DF97B4DB0B42}" name="2016/17_II*" dataDxfId="83" dataCellStyle="Comma"/>
    <tableColumn id="33" xr3:uid="{EE042EF1-3DC5-43A0-8AE6-234A2B8F0EBF}" name="2017/18_II*" dataDxfId="82" dataCellStyle="Comma"/>
    <tableColumn id="34" xr3:uid="{3D492217-812C-4AA4-8744-7CF5D75A9801}" name="2018/19_II*" dataDxfId="81" dataCellStyle="Comma"/>
    <tableColumn id="35" xr3:uid="{62A3EBC7-A949-4452-BFFC-8F137132681E}" name="2019/20_II*" dataDxfId="80" dataCellStyle="Comma"/>
    <tableColumn id="36" xr3:uid="{F29D47B9-A453-4BC6-827F-07F707EFFB9C}" name="2020/21_II*" dataDxfId="79" dataCellStyle="Comma"/>
    <tableColumn id="53" xr3:uid="{CA903168-65AD-4AB1-859F-5B70E94FF7E3}" name="2021/22_II*" dataDxfId="78" dataCellStyle="Comma"/>
    <tableColumn id="37" xr3:uid="{59F9CD54-2402-4233-A427-6845FC04B6FB}" name="2011/12_II" dataDxfId="77" dataCellStyle="Comma"/>
    <tableColumn id="38" xr3:uid="{BA064F98-F2DC-479F-9959-23BD26540B60}" name="2012/13_II" dataDxfId="76" dataCellStyle="Comma"/>
    <tableColumn id="39" xr3:uid="{9CCADF47-6F04-44AC-A93D-8F9A85E01820}" name="2013/14_II" dataDxfId="75" dataCellStyle="Comma"/>
    <tableColumn id="40" xr3:uid="{523CA9FD-A393-4BA8-99F1-ECC04ACB54CF}" name="2014/15_II" dataDxfId="74" dataCellStyle="Comma"/>
    <tableColumn id="41" xr3:uid="{BF3367A2-FD63-4E7D-809A-08ADCE549CC4}" name="2015/16_II" dataDxfId="73" dataCellStyle="Comma"/>
    <tableColumn id="42" xr3:uid="{89E42494-9496-4B4F-BF63-CE97362EFAF3}" name="2016/17_II" dataDxfId="72" dataCellStyle="Comma"/>
    <tableColumn id="43" xr3:uid="{B6868C13-28E2-4285-82DD-FA9AE17A66AA}" name="2017/18_II" dataDxfId="71" dataCellStyle="Comma"/>
    <tableColumn id="44" xr3:uid="{3F92AB83-3AA0-432E-A2D3-514CDE1502D1}" name="2018/19_II" dataDxfId="70" dataCellStyle="Comma"/>
    <tableColumn id="45" xr3:uid="{CA4CCF80-28EF-4462-92FA-9EF7D5A4B093}" name="2019/20_II" dataDxfId="69" dataCellStyle="Comma"/>
    <tableColumn id="46" xr3:uid="{5DC4C2DC-9D71-486F-807B-059C32E5F9EC}" name="2020/21_II" dataDxfId="68" dataCellStyle="Comma"/>
    <tableColumn id="54" xr3:uid="{55356E53-89A5-4AE9-89AB-92F83AB9BDA8}" name="2021/22_II" dataDxfId="67" dataCellStyle="Comma"/>
  </tableColumns>
  <tableStyleInfo name="Indicator Tabl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CD8968F-116B-4B83-BEA7-D9FB08315F73}" name="Scheduled_monument_consents_by_region" displayName="Scheduled_monument_consents_by_region" ref="A6:AA17" totalsRowShown="0" headerRowDxfId="35" dataDxfId="34">
  <autoFilter ref="A6:AA17" xr:uid="{00000000-0009-0000-0100-000042000000}"/>
  <tableColumns count="27">
    <tableColumn id="24" xr3:uid="{75739E8A-B51F-4F26-9BAF-F88FB4687C02}" name="ONS Code" dataDxfId="33"/>
    <tableColumn id="1" xr3:uid="{861B4D5C-9ADF-4665-8B7D-B4C3C1111F67}" name="Region" dataDxfId="32"/>
    <tableColumn id="2" xr3:uid="{1B16BFE2-27E4-4D0B-AB47-BD8D843B08C4}" name="2002/03" dataDxfId="31"/>
    <tableColumn id="3" xr3:uid="{B1E5835D-FFD3-4882-90E0-119DFD8E2FBF}" name="2003/04" dataDxfId="30"/>
    <tableColumn id="4" xr3:uid="{7031AE68-D0F1-404B-A82A-BF45BE2E5A3E}" name="2004/05" dataDxfId="29"/>
    <tableColumn id="5" xr3:uid="{E1A43A2B-0238-4BB6-B154-140A18E64DD5}" name="2005/06" dataDxfId="28"/>
    <tableColumn id="6" xr3:uid="{AD1CC78D-2C72-4B21-8CAE-84B106D75A7E}" name="2006/07" dataDxfId="27"/>
    <tableColumn id="7" xr3:uid="{46C52F5F-F1E8-4447-8316-7806D7859724}" name="2007/08" dataDxfId="26"/>
    <tableColumn id="8" xr3:uid="{4DCDFB2A-7489-4E0D-9279-5EB353CF354E}" name="2008/09" dataDxfId="25"/>
    <tableColumn id="9" xr3:uid="{2FB42DF3-3ED1-4F3B-BC3F-5F4ED3E54491}" name="2009/10" dataDxfId="24"/>
    <tableColumn id="10" xr3:uid="{48994AE2-53C2-43E6-815E-A6AFDA068410}" name="2010/11" dataDxfId="23"/>
    <tableColumn id="11" xr3:uid="{0BDB7692-7171-4AE6-9C20-A14C7D7C4655}" name="2011/12" dataDxfId="22"/>
    <tableColumn id="12" xr3:uid="{61AF2AEE-6F6B-4478-97B0-C7877EF2192E}" name="2012/13" dataDxfId="21"/>
    <tableColumn id="13" xr3:uid="{A70F96B4-5546-4AFC-AFC8-E578892C9DCB}" name="2013/14" dataDxfId="20"/>
    <tableColumn id="14" xr3:uid="{B06278DB-013B-4E43-846C-84724530E6A6}" name="2014/15" dataDxfId="19"/>
    <tableColumn id="15" xr3:uid="{0B24193F-5C1A-4655-BAE7-D5DB001D42DA}" name="2015/16" dataDxfId="18"/>
    <tableColumn id="16" xr3:uid="{063D3BA6-A6DA-4816-BEE9-04E2A2E969AE}" name="2016/17" dataDxfId="17"/>
    <tableColumn id="17" xr3:uid="{A232DA5A-7591-4AB8-A5FF-6264CAAA02AE}" name="2017/18" dataDxfId="16"/>
    <tableColumn id="18" xr3:uid="{582956FB-93A5-4847-9BD8-C9FE64665BE8}" name="2018/19" dataDxfId="15"/>
    <tableColumn id="31" xr3:uid="{D4D6FD8E-8EC5-4AC6-84DD-FC38F8BAC58D}" name="2019/20" dataDxfId="14" dataCellStyle="Comma"/>
    <tableColumn id="25" xr3:uid="{05AFA4AA-DFF1-4A4A-86CF-4D64DAA01F50}" name="2020/21" dataDxfId="13" dataCellStyle="Comma 2"/>
    <tableColumn id="29" xr3:uid="{4436638A-712A-4879-94FF-DBB6C4BB3611}" name="2021/22" dataDxfId="12" dataCellStyle="Comma 2"/>
    <tableColumn id="19" xr3:uid="{8624BF8B-2330-4CBB-8C15-E728C0FF1F39}" name="% change _x000a_2020/21 to 2021/22" dataDxfId="11">
      <calculatedColumnFormula>(Scheduled_monument_consents_by_region[[#This Row],[2021/22]]-Scheduled_monument_consents_by_region[[#This Row],[2020/21]])/Scheduled_monument_consents_by_region[[#This Row],[2020/21]]</calculatedColumnFormula>
    </tableColumn>
    <tableColumn id="20" xr3:uid="{9A50375A-63E8-415A-A99E-7D96520DEF42}" name="Change _x000a_2002/03 to 2021/22" dataDxfId="10">
      <calculatedColumnFormula>Scheduled_monument_consents_by_region[[#This Row],[2021/22]]-Scheduled_monument_consents_by_region[[#This Row],[2002/03]]</calculatedColumnFormula>
    </tableColumn>
    <tableColumn id="21" xr3:uid="{17214DC7-B9D4-4AA6-AC8D-77B7AE1E5CF4}" name="% change _x000a_2002/03 to 2021/22" dataDxfId="9">
      <calculatedColumnFormula>Scheduled_monument_consents_by_region[[#This Row],[Change 
2002/03 to 2021/22]]/Scheduled_monument_consents_by_region[[#This Row],[2002/03]]</calculatedColumnFormula>
    </tableColumn>
    <tableColumn id="22" xr3:uid="{53C7930C-FB44-4DF1-81A8-8AF7E72ABBE3}" name="Regional Distribution, % of England's Scheduled Monument Consents" dataDxfId="8"/>
    <tableColumn id="23" xr3:uid="{8F79576A-F3CC-4200-ACD2-51F23E431269}" name="Trend" dataDxfId="7"/>
  </tableColumns>
  <tableStyleInfo name="Indicato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imon.Wilson@HistoricEngland.org.u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E13CE-1A14-4105-ACFA-5DB837532F70}">
  <sheetPr codeName="Sheet13">
    <tabColor theme="4" tint="0.39997558519241921"/>
  </sheetPr>
  <dimension ref="A1:N34"/>
  <sheetViews>
    <sheetView workbookViewId="0">
      <selection activeCell="C4" sqref="C4:L4"/>
    </sheetView>
  </sheetViews>
  <sheetFormatPr defaultColWidth="8.85546875" defaultRowHeight="15" x14ac:dyDescent="0.25"/>
  <cols>
    <col min="2" max="2" width="3.140625" customWidth="1"/>
    <col min="3" max="12" width="10.7109375" customWidth="1"/>
    <col min="13" max="13" width="3.140625" customWidth="1"/>
    <col min="14" max="14" width="9.140625" customWidth="1"/>
  </cols>
  <sheetData>
    <row r="1" spans="1:14" ht="15.75" thickBot="1" x14ac:dyDescent="0.3">
      <c r="A1" s="1"/>
      <c r="B1" s="1"/>
    </row>
    <row r="2" spans="1:14" ht="18" customHeight="1" x14ac:dyDescent="0.25">
      <c r="B2" s="2"/>
      <c r="C2" s="3"/>
      <c r="D2" s="3"/>
      <c r="E2" s="3"/>
      <c r="F2" s="3"/>
      <c r="G2" s="3"/>
      <c r="H2" s="3"/>
      <c r="I2" s="3"/>
      <c r="J2" s="3"/>
      <c r="K2" s="3"/>
      <c r="L2" s="3"/>
      <c r="M2" s="4"/>
    </row>
    <row r="3" spans="1:14" s="5" customFormat="1" ht="28.5" x14ac:dyDescent="0.35">
      <c r="B3" s="6"/>
      <c r="C3" s="194" t="s">
        <v>0</v>
      </c>
      <c r="D3" s="194"/>
      <c r="E3" s="194"/>
      <c r="F3" s="194"/>
      <c r="G3" s="194"/>
      <c r="H3" s="194"/>
      <c r="I3" s="194"/>
      <c r="J3" s="194"/>
      <c r="K3" s="194"/>
      <c r="L3" s="194"/>
      <c r="M3" s="7"/>
      <c r="N3"/>
    </row>
    <row r="4" spans="1:14" s="5" customFormat="1" ht="61.5" x14ac:dyDescent="0.35">
      <c r="B4" s="6"/>
      <c r="C4" s="195" t="s">
        <v>1117</v>
      </c>
      <c r="D4" s="195"/>
      <c r="E4" s="195"/>
      <c r="F4" s="195"/>
      <c r="G4" s="195"/>
      <c r="H4" s="195"/>
      <c r="I4" s="195"/>
      <c r="J4" s="195"/>
      <c r="K4" s="195"/>
      <c r="L4" s="195"/>
      <c r="M4" s="7"/>
      <c r="N4"/>
    </row>
    <row r="5" spans="1:14" s="5" customFormat="1" ht="4.9000000000000004" customHeight="1" x14ac:dyDescent="0.35">
      <c r="B5" s="6"/>
      <c r="C5" s="179"/>
      <c r="D5" s="179"/>
      <c r="E5" s="179"/>
      <c r="F5" s="179"/>
      <c r="G5" s="179"/>
      <c r="H5" s="179"/>
      <c r="I5" s="179"/>
      <c r="J5" s="179"/>
      <c r="K5" s="179"/>
      <c r="L5" s="185"/>
      <c r="M5" s="7"/>
      <c r="N5"/>
    </row>
    <row r="6" spans="1:14" ht="42" customHeight="1" x14ac:dyDescent="0.3">
      <c r="B6" s="9"/>
      <c r="C6" s="196" t="s">
        <v>1118</v>
      </c>
      <c r="D6" s="196"/>
      <c r="E6" s="196"/>
      <c r="F6" s="196"/>
      <c r="G6" s="196"/>
      <c r="H6" s="196"/>
      <c r="I6" s="196"/>
      <c r="J6" s="196"/>
      <c r="K6" s="196"/>
      <c r="L6" s="196"/>
      <c r="M6" s="10"/>
    </row>
    <row r="7" spans="1:14" ht="4.9000000000000004" customHeight="1" x14ac:dyDescent="0.25">
      <c r="B7" s="9"/>
      <c r="C7" s="180"/>
      <c r="D7" s="180"/>
      <c r="E7" s="180"/>
      <c r="F7" s="180"/>
      <c r="G7" s="180"/>
      <c r="H7" s="180"/>
      <c r="I7" s="180"/>
      <c r="J7" s="180"/>
      <c r="K7" s="180"/>
      <c r="L7" s="180"/>
      <c r="M7" s="11"/>
    </row>
    <row r="8" spans="1:14" ht="18" customHeight="1" x14ac:dyDescent="0.25">
      <c r="B8" s="9"/>
      <c r="C8" s="181" t="s">
        <v>1</v>
      </c>
      <c r="D8" s="180"/>
      <c r="E8" s="180"/>
      <c r="F8" s="180"/>
      <c r="G8" s="180"/>
      <c r="H8" s="180"/>
      <c r="I8" s="180"/>
      <c r="J8" s="180"/>
      <c r="K8" s="180"/>
      <c r="L8" s="180"/>
      <c r="M8" s="11"/>
    </row>
    <row r="9" spans="1:14" ht="18" customHeight="1" x14ac:dyDescent="0.25">
      <c r="B9" s="9"/>
      <c r="C9" s="182" t="s">
        <v>1120</v>
      </c>
      <c r="D9" s="180"/>
      <c r="E9" s="180"/>
      <c r="F9" s="180"/>
      <c r="G9" s="180"/>
      <c r="H9" s="180"/>
      <c r="I9" s="180"/>
      <c r="J9" s="180"/>
      <c r="K9" s="180"/>
      <c r="L9" s="180"/>
      <c r="M9" s="11"/>
    </row>
    <row r="10" spans="1:14" ht="18" customHeight="1" x14ac:dyDescent="0.25">
      <c r="B10" s="9"/>
      <c r="C10" s="182"/>
      <c r="D10" s="180"/>
      <c r="E10" s="180"/>
      <c r="F10" s="180"/>
      <c r="G10" s="180"/>
      <c r="H10" s="180"/>
      <c r="I10" s="180"/>
      <c r="J10" s="180"/>
      <c r="K10" s="180"/>
      <c r="L10" s="180"/>
      <c r="M10" s="11"/>
    </row>
    <row r="11" spans="1:14" x14ac:dyDescent="0.25">
      <c r="B11" s="9"/>
      <c r="C11" s="182" t="s">
        <v>1121</v>
      </c>
      <c r="D11" s="180"/>
      <c r="E11" s="180"/>
      <c r="F11" s="180"/>
      <c r="G11" s="180"/>
      <c r="H11" s="180"/>
      <c r="I11" s="180"/>
      <c r="J11" s="180"/>
      <c r="K11" s="180"/>
      <c r="L11" s="180"/>
      <c r="M11" s="11"/>
    </row>
    <row r="12" spans="1:14" x14ac:dyDescent="0.25">
      <c r="B12" s="9"/>
      <c r="C12" s="182"/>
      <c r="D12" s="180"/>
      <c r="E12" s="180"/>
      <c r="F12" s="180"/>
      <c r="G12" s="180"/>
      <c r="H12" s="180"/>
      <c r="I12" s="180"/>
      <c r="J12" s="180"/>
      <c r="K12" s="180"/>
      <c r="L12" s="180"/>
      <c r="M12" s="11"/>
    </row>
    <row r="13" spans="1:14" x14ac:dyDescent="0.25">
      <c r="B13" s="9"/>
      <c r="C13" s="182" t="s">
        <v>1122</v>
      </c>
      <c r="D13" s="180"/>
      <c r="E13" s="180"/>
      <c r="F13" s="180"/>
      <c r="G13" s="180"/>
      <c r="H13" s="180"/>
      <c r="I13" s="180"/>
      <c r="J13" s="180"/>
      <c r="K13" s="180"/>
      <c r="L13" s="180"/>
      <c r="M13" s="11"/>
    </row>
    <row r="14" spans="1:14" x14ac:dyDescent="0.25">
      <c r="B14" s="9"/>
      <c r="C14" s="182"/>
      <c r="D14" s="180"/>
      <c r="E14" s="180"/>
      <c r="F14" s="180"/>
      <c r="G14" s="180"/>
      <c r="H14" s="180"/>
      <c r="I14" s="180"/>
      <c r="J14" s="180"/>
      <c r="K14" s="180"/>
      <c r="L14" s="180"/>
      <c r="M14" s="11"/>
    </row>
    <row r="15" spans="1:14" x14ac:dyDescent="0.25">
      <c r="B15" s="9"/>
      <c r="C15" s="182" t="s">
        <v>1123</v>
      </c>
      <c r="D15" s="180"/>
      <c r="E15" s="180"/>
      <c r="F15" s="180"/>
      <c r="G15" s="180"/>
      <c r="H15" s="180"/>
      <c r="I15" s="180"/>
      <c r="J15" s="180"/>
      <c r="K15" s="180"/>
      <c r="L15" s="180"/>
      <c r="M15" s="11"/>
    </row>
    <row r="16" spans="1:14" x14ac:dyDescent="0.25">
      <c r="B16" s="9"/>
      <c r="C16" s="182"/>
      <c r="D16" s="180"/>
      <c r="E16" s="180"/>
      <c r="F16" s="180"/>
      <c r="G16" s="180"/>
      <c r="H16" s="180"/>
      <c r="I16" s="180"/>
      <c r="J16" s="180"/>
      <c r="K16" s="180"/>
      <c r="L16" s="180"/>
      <c r="M16" s="11"/>
    </row>
    <row r="17" spans="2:13" x14ac:dyDescent="0.25">
      <c r="B17" s="9"/>
      <c r="C17" s="182" t="s">
        <v>1124</v>
      </c>
      <c r="D17" s="180"/>
      <c r="E17" s="180"/>
      <c r="F17" s="180"/>
      <c r="G17" s="180"/>
      <c r="H17" s="180"/>
      <c r="I17" s="180"/>
      <c r="J17" s="180"/>
      <c r="K17" s="180"/>
      <c r="L17" s="180"/>
      <c r="M17" s="11"/>
    </row>
    <row r="18" spans="2:13" x14ac:dyDescent="0.25">
      <c r="B18" s="9"/>
      <c r="C18" s="182"/>
      <c r="D18" s="180"/>
      <c r="E18" s="180"/>
      <c r="F18" s="180"/>
      <c r="G18" s="180"/>
      <c r="H18" s="180"/>
      <c r="I18" s="180"/>
      <c r="J18" s="180"/>
      <c r="K18" s="180"/>
      <c r="L18" s="180"/>
      <c r="M18" s="11"/>
    </row>
    <row r="19" spans="2:13" x14ac:dyDescent="0.25">
      <c r="B19" s="9"/>
      <c r="C19" s="182" t="s">
        <v>1125</v>
      </c>
      <c r="D19" s="180"/>
      <c r="E19" s="180"/>
      <c r="F19" s="180"/>
      <c r="G19" s="180"/>
      <c r="H19" s="180"/>
      <c r="I19" s="180"/>
      <c r="J19" s="180"/>
      <c r="K19" s="180"/>
      <c r="L19" s="180"/>
      <c r="M19" s="11"/>
    </row>
    <row r="20" spans="2:13" x14ac:dyDescent="0.25">
      <c r="B20" s="9"/>
      <c r="C20" s="182"/>
      <c r="D20" s="180"/>
      <c r="E20" s="180"/>
      <c r="F20" s="180"/>
      <c r="G20" s="180"/>
      <c r="H20" s="180"/>
      <c r="I20" s="180"/>
      <c r="J20" s="180"/>
      <c r="K20" s="180"/>
      <c r="L20" s="180"/>
      <c r="M20" s="11"/>
    </row>
    <row r="21" spans="2:13" x14ac:dyDescent="0.25">
      <c r="B21" s="9"/>
      <c r="C21" s="182" t="s">
        <v>1126</v>
      </c>
      <c r="D21" s="180"/>
      <c r="E21" s="180"/>
      <c r="F21" s="180"/>
      <c r="G21" s="180"/>
      <c r="H21" s="180"/>
      <c r="I21" s="180"/>
      <c r="J21" s="180"/>
      <c r="K21" s="180"/>
      <c r="L21" s="180"/>
      <c r="M21" s="11"/>
    </row>
    <row r="22" spans="2:13" x14ac:dyDescent="0.25">
      <c r="B22" s="9"/>
      <c r="C22" s="182"/>
      <c r="D22" s="180"/>
      <c r="E22" s="180"/>
      <c r="F22" s="180"/>
      <c r="G22" s="180"/>
      <c r="H22" s="180"/>
      <c r="I22" s="180"/>
      <c r="J22" s="180"/>
      <c r="K22" s="180"/>
      <c r="L22" s="180"/>
      <c r="M22" s="11"/>
    </row>
    <row r="23" spans="2:13" x14ac:dyDescent="0.25">
      <c r="B23" s="9"/>
      <c r="C23" s="182" t="s">
        <v>1127</v>
      </c>
      <c r="D23" s="180"/>
      <c r="E23" s="180"/>
      <c r="F23" s="180"/>
      <c r="G23" s="180"/>
      <c r="H23" s="180"/>
      <c r="I23" s="180"/>
      <c r="J23" s="180"/>
      <c r="K23" s="180"/>
      <c r="L23" s="180"/>
      <c r="M23" s="11"/>
    </row>
    <row r="24" spans="2:13" x14ac:dyDescent="0.25">
      <c r="B24" s="9"/>
      <c r="C24" s="182"/>
      <c r="D24" s="180"/>
      <c r="E24" s="180"/>
      <c r="F24" s="180"/>
      <c r="G24" s="180"/>
      <c r="H24" s="180"/>
      <c r="I24" s="180"/>
      <c r="J24" s="180"/>
      <c r="K24" s="180"/>
      <c r="L24" s="180"/>
      <c r="M24" s="11"/>
    </row>
    <row r="25" spans="2:13" x14ac:dyDescent="0.25">
      <c r="B25" s="9"/>
      <c r="C25" s="182" t="s">
        <v>1128</v>
      </c>
      <c r="D25" s="180"/>
      <c r="E25" s="180"/>
      <c r="F25" s="180"/>
      <c r="G25" s="180"/>
      <c r="H25" s="180"/>
      <c r="I25" s="180"/>
      <c r="J25" s="180"/>
      <c r="K25" s="180"/>
      <c r="L25" s="180"/>
      <c r="M25" s="11"/>
    </row>
    <row r="26" spans="2:13" x14ac:dyDescent="0.25">
      <c r="B26" s="9"/>
      <c r="C26" s="182"/>
      <c r="D26" s="180"/>
      <c r="E26" s="180"/>
      <c r="F26" s="180"/>
      <c r="G26" s="180"/>
      <c r="H26" s="180"/>
      <c r="I26" s="180"/>
      <c r="J26" s="180"/>
      <c r="K26" s="180"/>
      <c r="L26" s="180"/>
      <c r="M26" s="11"/>
    </row>
    <row r="27" spans="2:13" x14ac:dyDescent="0.25">
      <c r="B27" s="9"/>
      <c r="C27" s="182" t="s">
        <v>1129</v>
      </c>
      <c r="D27" s="180"/>
      <c r="E27" s="180"/>
      <c r="F27" s="180"/>
      <c r="G27" s="180"/>
      <c r="H27" s="180"/>
      <c r="I27" s="180"/>
      <c r="J27" s="180"/>
      <c r="K27" s="180"/>
      <c r="L27" s="180"/>
      <c r="M27" s="11"/>
    </row>
    <row r="28" spans="2:13" x14ac:dyDescent="0.25">
      <c r="B28" s="9"/>
      <c r="C28" s="182"/>
      <c r="D28" s="180"/>
      <c r="E28" s="180"/>
      <c r="F28" s="180"/>
      <c r="G28" s="180"/>
      <c r="H28" s="180"/>
      <c r="I28" s="180"/>
      <c r="J28" s="180"/>
      <c r="K28" s="180"/>
      <c r="L28" s="180"/>
      <c r="M28" s="11"/>
    </row>
    <row r="29" spans="2:13" x14ac:dyDescent="0.25">
      <c r="B29" s="9"/>
      <c r="C29" s="182" t="s">
        <v>1130</v>
      </c>
      <c r="D29" s="180"/>
      <c r="E29" s="180"/>
      <c r="F29" s="180"/>
      <c r="G29" s="180"/>
      <c r="H29" s="180"/>
      <c r="I29" s="180"/>
      <c r="J29" s="180"/>
      <c r="K29" s="180"/>
      <c r="L29" s="180"/>
      <c r="M29" s="11"/>
    </row>
    <row r="30" spans="2:13" x14ac:dyDescent="0.25">
      <c r="B30" s="9"/>
      <c r="C30" s="182"/>
      <c r="D30" s="180"/>
      <c r="E30" s="180"/>
      <c r="F30" s="180"/>
      <c r="G30" s="180"/>
      <c r="H30" s="180"/>
      <c r="I30" s="180"/>
      <c r="J30" s="180"/>
      <c r="K30" s="180"/>
      <c r="L30" s="180"/>
      <c r="M30" s="11"/>
    </row>
    <row r="31" spans="2:13" x14ac:dyDescent="0.25">
      <c r="B31" s="9"/>
      <c r="C31" s="181" t="s">
        <v>2</v>
      </c>
      <c r="D31" s="183" t="s">
        <v>3</v>
      </c>
      <c r="E31" s="180"/>
      <c r="F31" s="180"/>
      <c r="G31" s="180"/>
      <c r="H31" s="180"/>
      <c r="I31" s="180"/>
      <c r="J31" s="180"/>
      <c r="K31" s="180"/>
      <c r="L31" s="180"/>
      <c r="M31" s="11"/>
    </row>
    <row r="32" spans="2:13" x14ac:dyDescent="0.25">
      <c r="B32" s="9"/>
      <c r="C32" s="181" t="s">
        <v>4</v>
      </c>
      <c r="D32" s="184" t="s">
        <v>5</v>
      </c>
      <c r="E32" s="180"/>
      <c r="F32" s="180"/>
      <c r="G32" s="180"/>
      <c r="H32" s="180"/>
      <c r="I32" s="180"/>
      <c r="J32" s="180"/>
      <c r="K32" s="180"/>
      <c r="L32" s="180"/>
      <c r="M32" s="11"/>
    </row>
    <row r="33" spans="2:13" x14ac:dyDescent="0.25">
      <c r="B33" s="9"/>
      <c r="C33" s="180" t="s">
        <v>6</v>
      </c>
      <c r="D33" s="180"/>
      <c r="E33" s="180"/>
      <c r="F33" s="180"/>
      <c r="G33" s="180"/>
      <c r="H33" s="180"/>
      <c r="I33" s="180"/>
      <c r="J33" s="180"/>
      <c r="K33" s="180"/>
      <c r="L33" s="180"/>
      <c r="M33" s="11"/>
    </row>
    <row r="34" spans="2:13" ht="15.75" thickBot="1" x14ac:dyDescent="0.3">
      <c r="B34" s="13"/>
      <c r="C34" s="14"/>
      <c r="D34" s="14"/>
      <c r="E34" s="14"/>
      <c r="F34" s="14"/>
      <c r="G34" s="14"/>
      <c r="H34" s="14"/>
      <c r="I34" s="14"/>
      <c r="J34" s="14"/>
      <c r="K34" s="14"/>
      <c r="L34" s="14"/>
      <c r="M34" s="15"/>
    </row>
  </sheetData>
  <mergeCells count="3">
    <mergeCell ref="C3:L3"/>
    <mergeCell ref="C4:L4"/>
    <mergeCell ref="C6:L6"/>
  </mergeCells>
  <hyperlinks>
    <hyperlink ref="D31" r:id="rId1" xr:uid="{E7DD3E36-2AF6-43BF-B206-507DD0876FC7}"/>
    <hyperlink ref="C9" location="'Tables'!A1" display="1. Tables" xr:uid="{1776A4A5-B56F-42DD-AA5E-E2DC5B698906}"/>
    <hyperlink ref="C11" location="'Planning applications'!A1" display="2. Planning applications" xr:uid="{EA9F129A-44F8-4D4D-BD7B-772CE196C5B7}"/>
    <hyperlink ref="C13" location="'Planning applications LA'!A1" display="3. Planning applications LA" xr:uid="{FCC1DBC2-CC5E-44EC-A39D-748E5A7E8CEC}"/>
    <hyperlink ref="C15" location="'Listed building consents'!A1" display="4. Listed building consents" xr:uid="{2EAAB195-659B-4207-A3F8-35E1DB76C257}"/>
    <hyperlink ref="C17" location="'Listed building consent LA'!A1" display="5. Listed building consent LA" xr:uid="{69BC1E69-7D54-4517-8BE4-C43B3BA9F098}"/>
    <hyperlink ref="C19" location="'Parks and gardens applications'!A1" display="6. Parks and gardens applications" xr:uid="{E523E052-D26A-41E8-8029-3B31F71B6215}"/>
    <hyperlink ref="C21" location="'Parks and gardens applic LA'!A1" display="7. Parks and gardens applic LA" xr:uid="{6F19654B-B089-40E7-AAFC-B7F4F49E19CD}"/>
    <hyperlink ref="C23" location="'Conservation area consent'!A1" display="8. Conservation area consent" xr:uid="{78B8D81E-32F4-44A3-9A3C-55FF16371A87}"/>
    <hyperlink ref="C25" location="'Conservation area consent LA'!A1" display="9. Conservation area consent LA" xr:uid="{C15B8F40-51FE-481C-9294-A4BDADE79731}"/>
    <hyperlink ref="C27" location="'Scheduled Monument Consents'!A1" display="10. Scheduled Monument Consents" xr:uid="{7D81EDF8-CDF5-4B0E-875A-745487A37064}"/>
    <hyperlink ref="C29" location="'Scheduled Monument Consents LA'!A1" display="11. Scheduled Monument Consents LA" xr:uid="{8E787B3C-590D-4CE2-8466-C9D35AACBAFC}"/>
  </hyperlinks>
  <pageMargins left="0.7" right="0.7" top="0.75" bottom="0.75" header="0.3" footer="0.3"/>
  <pageSetup paperSize="9"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BC7AF-C177-44CF-BFCC-CA75E03D2CC7}">
  <sheetPr codeName="Sheet44">
    <tabColor theme="0" tint="-0.249977111117893"/>
  </sheetPr>
  <dimension ref="A1:E84"/>
  <sheetViews>
    <sheetView showGridLines="0" zoomScaleNormal="100" workbookViewId="0">
      <selection activeCell="E41" sqref="E41"/>
    </sheetView>
  </sheetViews>
  <sheetFormatPr defaultRowHeight="15" x14ac:dyDescent="0.25"/>
  <cols>
    <col min="1" max="1" width="15.140625" customWidth="1"/>
    <col min="2" max="2" width="12.85546875" customWidth="1"/>
    <col min="3" max="5" width="26.7109375" customWidth="1"/>
  </cols>
  <sheetData>
    <row r="1" spans="1:5" x14ac:dyDescent="0.25">
      <c r="A1" s="16" t="s">
        <v>7</v>
      </c>
      <c r="B1" s="122"/>
      <c r="C1" s="122"/>
      <c r="D1" s="122"/>
      <c r="E1" s="122"/>
    </row>
    <row r="2" spans="1:5" ht="31.5" x14ac:dyDescent="0.5">
      <c r="A2" s="22" t="s">
        <v>1049</v>
      </c>
      <c r="B2" s="122"/>
      <c r="C2" s="122"/>
      <c r="D2" s="122"/>
      <c r="E2" s="122"/>
    </row>
    <row r="3" spans="1:5" x14ac:dyDescent="0.25">
      <c r="A3" s="122" t="s">
        <v>1050</v>
      </c>
      <c r="B3" s="122"/>
      <c r="C3" s="122"/>
      <c r="D3" s="122"/>
      <c r="E3" s="122"/>
    </row>
    <row r="4" spans="1:5" x14ac:dyDescent="0.25">
      <c r="A4" s="122" t="s">
        <v>1051</v>
      </c>
      <c r="B4" s="122"/>
      <c r="C4" s="122"/>
      <c r="D4" s="122"/>
      <c r="E4" s="122"/>
    </row>
    <row r="5" spans="1:5" x14ac:dyDescent="0.25">
      <c r="A5" s="122"/>
      <c r="B5" s="122"/>
      <c r="C5" s="122"/>
      <c r="D5" s="122"/>
      <c r="E5" s="122"/>
    </row>
    <row r="6" spans="1:5" ht="30" x14ac:dyDescent="0.25">
      <c r="A6" s="122" t="s">
        <v>16</v>
      </c>
      <c r="B6" s="122" t="s">
        <v>1052</v>
      </c>
      <c r="C6" s="126" t="s">
        <v>1053</v>
      </c>
      <c r="D6" s="126" t="s">
        <v>1054</v>
      </c>
      <c r="E6" s="126" t="s">
        <v>1055</v>
      </c>
    </row>
    <row r="7" spans="1:5" x14ac:dyDescent="0.25">
      <c r="A7" s="122" t="s">
        <v>771</v>
      </c>
      <c r="B7" s="122" t="s">
        <v>1056</v>
      </c>
      <c r="C7" s="122">
        <v>10</v>
      </c>
      <c r="D7" s="122">
        <v>12</v>
      </c>
      <c r="E7" s="122">
        <v>14</v>
      </c>
    </row>
    <row r="8" spans="1:5" x14ac:dyDescent="0.25">
      <c r="A8" s="122" t="s">
        <v>771</v>
      </c>
      <c r="B8" s="122" t="s">
        <v>1057</v>
      </c>
      <c r="C8" s="122">
        <v>48</v>
      </c>
      <c r="D8" s="122">
        <v>52</v>
      </c>
      <c r="E8" s="122">
        <v>49</v>
      </c>
    </row>
    <row r="9" spans="1:5" x14ac:dyDescent="0.25">
      <c r="A9" s="122" t="s">
        <v>771</v>
      </c>
      <c r="B9" s="122" t="s">
        <v>1058</v>
      </c>
      <c r="C9" s="122">
        <v>30</v>
      </c>
      <c r="D9" s="122">
        <v>35</v>
      </c>
      <c r="E9" s="122">
        <v>29</v>
      </c>
    </row>
    <row r="10" spans="1:5" x14ac:dyDescent="0.25">
      <c r="A10" s="122" t="s">
        <v>771</v>
      </c>
      <c r="B10" s="122" t="s">
        <v>1059</v>
      </c>
      <c r="C10" s="122">
        <v>6</v>
      </c>
      <c r="D10" s="122">
        <v>6</v>
      </c>
      <c r="E10" s="122">
        <v>1</v>
      </c>
    </row>
    <row r="11" spans="1:5" s="12" customFormat="1" x14ac:dyDescent="0.25">
      <c r="A11" s="12" t="s">
        <v>771</v>
      </c>
      <c r="B11" s="12" t="s">
        <v>1060</v>
      </c>
      <c r="C11" s="12">
        <v>94</v>
      </c>
      <c r="D11" s="12">
        <v>105</v>
      </c>
      <c r="E11" s="12">
        <v>91</v>
      </c>
    </row>
    <row r="12" spans="1:5" x14ac:dyDescent="0.25">
      <c r="A12" s="122" t="s">
        <v>772</v>
      </c>
      <c r="B12" s="122" t="s">
        <v>1061</v>
      </c>
      <c r="C12" s="122">
        <v>19</v>
      </c>
      <c r="D12" s="122">
        <v>18</v>
      </c>
      <c r="E12" s="122">
        <v>21</v>
      </c>
    </row>
    <row r="13" spans="1:5" x14ac:dyDescent="0.25">
      <c r="A13" s="122" t="s">
        <v>772</v>
      </c>
      <c r="B13" s="122" t="s">
        <v>1062</v>
      </c>
      <c r="C13" s="122">
        <v>50</v>
      </c>
      <c r="D13" s="122">
        <v>48</v>
      </c>
      <c r="E13" s="122">
        <v>76</v>
      </c>
    </row>
    <row r="14" spans="1:5" x14ac:dyDescent="0.25">
      <c r="A14" s="122" t="s">
        <v>772</v>
      </c>
      <c r="B14" s="122" t="s">
        <v>1063</v>
      </c>
      <c r="C14" s="122">
        <v>1</v>
      </c>
      <c r="D14" s="122">
        <v>3</v>
      </c>
      <c r="E14" s="122">
        <v>6</v>
      </c>
    </row>
    <row r="15" spans="1:5" x14ac:dyDescent="0.25">
      <c r="A15" s="122" t="s">
        <v>772</v>
      </c>
      <c r="B15" s="122" t="s">
        <v>1064</v>
      </c>
      <c r="C15" s="122">
        <v>9</v>
      </c>
      <c r="D15" s="122">
        <v>3</v>
      </c>
      <c r="E15" s="122">
        <v>10</v>
      </c>
    </row>
    <row r="16" spans="1:5" x14ac:dyDescent="0.25">
      <c r="A16" s="122" t="s">
        <v>772</v>
      </c>
      <c r="B16" s="122" t="s">
        <v>1065</v>
      </c>
      <c r="C16" s="122">
        <v>0</v>
      </c>
      <c r="D16" s="122">
        <v>4</v>
      </c>
      <c r="E16" s="122">
        <v>0</v>
      </c>
    </row>
    <row r="17" spans="1:5" s="12" customFormat="1" x14ac:dyDescent="0.25">
      <c r="A17" s="12" t="s">
        <v>772</v>
      </c>
      <c r="B17" s="12" t="s">
        <v>1060</v>
      </c>
      <c r="C17" s="12">
        <v>79</v>
      </c>
      <c r="D17" s="12">
        <v>76</v>
      </c>
      <c r="E17" s="12">
        <v>112</v>
      </c>
    </row>
    <row r="18" spans="1:5" x14ac:dyDescent="0.25">
      <c r="A18" s="122" t="s">
        <v>773</v>
      </c>
      <c r="B18" s="122" t="s">
        <v>1066</v>
      </c>
      <c r="C18" s="122">
        <v>7</v>
      </c>
      <c r="D18" s="122">
        <v>14</v>
      </c>
      <c r="E18" s="122">
        <v>7</v>
      </c>
    </row>
    <row r="19" spans="1:5" x14ac:dyDescent="0.25">
      <c r="A19" s="122" t="s">
        <v>773</v>
      </c>
      <c r="B19" s="122" t="s">
        <v>1067</v>
      </c>
      <c r="C19" s="122"/>
      <c r="D19" s="122">
        <v>2</v>
      </c>
      <c r="E19" s="122">
        <v>0</v>
      </c>
    </row>
    <row r="20" spans="1:5" x14ac:dyDescent="0.25">
      <c r="A20" s="122" t="s">
        <v>773</v>
      </c>
      <c r="B20" s="122" t="s">
        <v>1068</v>
      </c>
      <c r="C20" s="122">
        <v>63</v>
      </c>
      <c r="D20" s="122">
        <v>38</v>
      </c>
      <c r="E20" s="122">
        <v>40</v>
      </c>
    </row>
    <row r="21" spans="1:5" x14ac:dyDescent="0.25">
      <c r="A21" s="122" t="s">
        <v>773</v>
      </c>
      <c r="B21" s="122" t="s">
        <v>1069</v>
      </c>
      <c r="C21" s="122">
        <v>10</v>
      </c>
      <c r="D21" s="122">
        <v>7</v>
      </c>
      <c r="E21" s="122">
        <v>9</v>
      </c>
    </row>
    <row r="22" spans="1:5" x14ac:dyDescent="0.25">
      <c r="A22" s="122" t="s">
        <v>773</v>
      </c>
      <c r="B22" s="122" t="s">
        <v>1070</v>
      </c>
      <c r="C22" s="122">
        <v>13</v>
      </c>
      <c r="D22" s="122">
        <v>16</v>
      </c>
      <c r="E22" s="122">
        <v>12</v>
      </c>
    </row>
    <row r="23" spans="1:5" x14ac:dyDescent="0.25">
      <c r="A23" s="122" t="s">
        <v>773</v>
      </c>
      <c r="B23" s="122" t="s">
        <v>1071</v>
      </c>
      <c r="C23" s="122">
        <v>13</v>
      </c>
      <c r="D23" s="122">
        <v>16</v>
      </c>
      <c r="E23" s="122">
        <v>7</v>
      </c>
    </row>
    <row r="24" spans="1:5" x14ac:dyDescent="0.25">
      <c r="A24" s="122" t="s">
        <v>773</v>
      </c>
      <c r="B24" s="122" t="s">
        <v>1072</v>
      </c>
      <c r="C24" s="122">
        <v>0</v>
      </c>
      <c r="D24" s="122">
        <v>0</v>
      </c>
      <c r="E24" s="122">
        <v>0</v>
      </c>
    </row>
    <row r="25" spans="1:5" s="12" customFormat="1" x14ac:dyDescent="0.25">
      <c r="A25" s="12" t="s">
        <v>773</v>
      </c>
      <c r="B25" s="12" t="s">
        <v>1060</v>
      </c>
      <c r="C25" s="12">
        <v>106</v>
      </c>
      <c r="D25" s="12">
        <v>93</v>
      </c>
      <c r="E25" s="12">
        <v>75</v>
      </c>
    </row>
    <row r="26" spans="1:5" x14ac:dyDescent="0.25">
      <c r="A26" s="122" t="s">
        <v>775</v>
      </c>
      <c r="B26" s="122" t="s">
        <v>1073</v>
      </c>
      <c r="C26" s="122">
        <v>9</v>
      </c>
      <c r="D26" s="122">
        <v>8</v>
      </c>
      <c r="E26" s="122">
        <v>19</v>
      </c>
    </row>
    <row r="27" spans="1:5" x14ac:dyDescent="0.25">
      <c r="A27" s="122" t="s">
        <v>775</v>
      </c>
      <c r="B27" s="122" t="s">
        <v>203</v>
      </c>
      <c r="C27" s="122">
        <v>44</v>
      </c>
      <c r="D27" s="122">
        <v>34</v>
      </c>
      <c r="E27" s="122">
        <v>31</v>
      </c>
    </row>
    <row r="28" spans="1:5" x14ac:dyDescent="0.25">
      <c r="A28" s="122" t="s">
        <v>775</v>
      </c>
      <c r="B28" s="122" t="s">
        <v>1074</v>
      </c>
      <c r="C28" s="122">
        <v>20</v>
      </c>
      <c r="D28" s="122">
        <v>15</v>
      </c>
      <c r="E28" s="122">
        <v>13</v>
      </c>
    </row>
    <row r="29" spans="1:5" x14ac:dyDescent="0.25">
      <c r="A29" s="122" t="s">
        <v>775</v>
      </c>
      <c r="B29" s="122" t="s">
        <v>1075</v>
      </c>
      <c r="C29" s="122">
        <v>44</v>
      </c>
      <c r="D29" s="122">
        <v>21</v>
      </c>
      <c r="E29" s="122">
        <v>22</v>
      </c>
    </row>
    <row r="30" spans="1:5" x14ac:dyDescent="0.25">
      <c r="A30" s="122" t="s">
        <v>775</v>
      </c>
      <c r="B30" s="122" t="s">
        <v>775</v>
      </c>
      <c r="C30" s="122">
        <v>9</v>
      </c>
      <c r="D30" s="122">
        <v>7</v>
      </c>
      <c r="E30" s="122">
        <v>10</v>
      </c>
    </row>
    <row r="31" spans="1:5" x14ac:dyDescent="0.25">
      <c r="A31" s="122" t="s">
        <v>775</v>
      </c>
      <c r="B31" s="122" t="s">
        <v>1076</v>
      </c>
      <c r="C31" s="122">
        <v>27</v>
      </c>
      <c r="D31" s="122">
        <v>22</v>
      </c>
      <c r="E31" s="122">
        <v>23</v>
      </c>
    </row>
    <row r="32" spans="1:5" s="12" customFormat="1" x14ac:dyDescent="0.25">
      <c r="A32" s="12" t="s">
        <v>775</v>
      </c>
      <c r="B32" s="12" t="s">
        <v>1060</v>
      </c>
      <c r="C32" s="12">
        <v>153</v>
      </c>
      <c r="D32" s="12">
        <v>107</v>
      </c>
      <c r="E32" s="12">
        <v>117</v>
      </c>
    </row>
    <row r="33" spans="1:5" x14ac:dyDescent="0.25">
      <c r="A33" s="122" t="s">
        <v>774</v>
      </c>
      <c r="B33" s="122" t="s">
        <v>1077</v>
      </c>
      <c r="C33" s="122">
        <v>19</v>
      </c>
      <c r="D33" s="122">
        <v>8</v>
      </c>
      <c r="E33" s="122">
        <v>10</v>
      </c>
    </row>
    <row r="34" spans="1:5" x14ac:dyDescent="0.25">
      <c r="A34" s="122" t="s">
        <v>774</v>
      </c>
      <c r="B34" s="122" t="s">
        <v>1078</v>
      </c>
      <c r="C34" s="122">
        <v>10</v>
      </c>
      <c r="D34" s="122">
        <v>14</v>
      </c>
      <c r="E34" s="122">
        <v>8</v>
      </c>
    </row>
    <row r="35" spans="1:5" x14ac:dyDescent="0.25">
      <c r="A35" s="122" t="s">
        <v>774</v>
      </c>
      <c r="B35" s="122" t="s">
        <v>1079</v>
      </c>
      <c r="C35" s="122">
        <v>21</v>
      </c>
      <c r="D35" s="122">
        <v>15</v>
      </c>
      <c r="E35" s="122">
        <v>22</v>
      </c>
    </row>
    <row r="36" spans="1:5" x14ac:dyDescent="0.25">
      <c r="A36" s="122" t="s">
        <v>774</v>
      </c>
      <c r="B36" s="122" t="s">
        <v>1080</v>
      </c>
      <c r="C36" s="122">
        <v>12</v>
      </c>
      <c r="D36" s="122">
        <v>7</v>
      </c>
      <c r="E36" s="122">
        <v>15</v>
      </c>
    </row>
    <row r="37" spans="1:5" x14ac:dyDescent="0.25">
      <c r="A37" s="122" t="s">
        <v>774</v>
      </c>
      <c r="B37" s="122" t="s">
        <v>1081</v>
      </c>
      <c r="C37" s="122">
        <v>16</v>
      </c>
      <c r="D37" s="122">
        <v>6</v>
      </c>
      <c r="E37" s="122">
        <v>12</v>
      </c>
    </row>
    <row r="38" spans="1:5" x14ac:dyDescent="0.25">
      <c r="A38" s="122" t="s">
        <v>774</v>
      </c>
      <c r="B38" s="122" t="s">
        <v>341</v>
      </c>
      <c r="C38" s="122">
        <v>4</v>
      </c>
      <c r="D38" s="122">
        <v>4</v>
      </c>
      <c r="E38" s="122">
        <v>2</v>
      </c>
    </row>
    <row r="39" spans="1:5" s="12" customFormat="1" x14ac:dyDescent="0.25">
      <c r="A39" s="12" t="s">
        <v>774</v>
      </c>
      <c r="B39" s="12" t="s">
        <v>1060</v>
      </c>
      <c r="C39" s="12">
        <v>82</v>
      </c>
      <c r="D39" s="12">
        <v>54</v>
      </c>
      <c r="E39" s="12">
        <v>69</v>
      </c>
    </row>
    <row r="40" spans="1:5" ht="17.25" x14ac:dyDescent="0.25">
      <c r="A40" s="122" t="s">
        <v>776</v>
      </c>
      <c r="B40" s="122" t="s">
        <v>1082</v>
      </c>
      <c r="C40" s="122">
        <v>8</v>
      </c>
      <c r="D40" s="122">
        <v>4</v>
      </c>
      <c r="E40" s="122">
        <v>14</v>
      </c>
    </row>
    <row r="41" spans="1:5" x14ac:dyDescent="0.25">
      <c r="A41" s="122" t="s">
        <v>776</v>
      </c>
      <c r="B41" s="122" t="s">
        <v>1083</v>
      </c>
      <c r="C41" s="122">
        <v>21</v>
      </c>
      <c r="D41" s="122">
        <v>9</v>
      </c>
      <c r="E41" s="122">
        <v>11</v>
      </c>
    </row>
    <row r="42" spans="1:5" x14ac:dyDescent="0.25">
      <c r="A42" s="122" t="s">
        <v>776</v>
      </c>
      <c r="B42" s="122" t="s">
        <v>1084</v>
      </c>
      <c r="C42" s="122">
        <v>41</v>
      </c>
      <c r="D42" s="122">
        <v>32</v>
      </c>
      <c r="E42" s="122">
        <v>36</v>
      </c>
    </row>
    <row r="43" spans="1:5" x14ac:dyDescent="0.25">
      <c r="A43" s="122" t="s">
        <v>776</v>
      </c>
      <c r="B43" s="122" t="s">
        <v>1085</v>
      </c>
      <c r="C43" s="122">
        <v>9</v>
      </c>
      <c r="D43" s="122">
        <v>12</v>
      </c>
      <c r="E43" s="122">
        <v>12</v>
      </c>
    </row>
    <row r="44" spans="1:5" x14ac:dyDescent="0.25">
      <c r="A44" s="122" t="s">
        <v>776</v>
      </c>
      <c r="B44" s="122" t="s">
        <v>1086</v>
      </c>
      <c r="C44" s="122">
        <v>29</v>
      </c>
      <c r="D44" s="122">
        <v>32</v>
      </c>
      <c r="E44" s="122">
        <v>29</v>
      </c>
    </row>
    <row r="45" spans="1:5" x14ac:dyDescent="0.25">
      <c r="A45" s="122" t="s">
        <v>776</v>
      </c>
      <c r="B45" s="122" t="s">
        <v>361</v>
      </c>
      <c r="C45" s="122">
        <v>10</v>
      </c>
      <c r="D45" s="122">
        <v>11</v>
      </c>
      <c r="E45" s="122">
        <v>10</v>
      </c>
    </row>
    <row r="46" spans="1:5" x14ac:dyDescent="0.25">
      <c r="A46" s="122" t="s">
        <v>776</v>
      </c>
      <c r="B46" s="122" t="s">
        <v>935</v>
      </c>
      <c r="C46" s="122">
        <v>1</v>
      </c>
      <c r="D46" s="122">
        <v>1</v>
      </c>
      <c r="E46" s="122">
        <v>0</v>
      </c>
    </row>
    <row r="47" spans="1:5" x14ac:dyDescent="0.25">
      <c r="A47" s="122" t="s">
        <v>776</v>
      </c>
      <c r="B47" s="122" t="s">
        <v>1087</v>
      </c>
      <c r="C47" s="122">
        <v>12</v>
      </c>
      <c r="D47" s="122">
        <v>19</v>
      </c>
      <c r="E47" s="122">
        <v>14</v>
      </c>
    </row>
    <row r="48" spans="1:5" x14ac:dyDescent="0.25">
      <c r="A48" s="122" t="s">
        <v>776</v>
      </c>
      <c r="B48" s="122" t="s">
        <v>390</v>
      </c>
      <c r="C48" s="122">
        <v>2</v>
      </c>
      <c r="D48" s="122">
        <v>1</v>
      </c>
      <c r="E48" s="122">
        <v>0</v>
      </c>
    </row>
    <row r="49" spans="1:5" s="12" customFormat="1" x14ac:dyDescent="0.25">
      <c r="A49" s="12" t="s">
        <v>776</v>
      </c>
      <c r="B49" s="12" t="s">
        <v>1060</v>
      </c>
      <c r="C49" s="12">
        <v>133</v>
      </c>
      <c r="D49" s="12">
        <v>121</v>
      </c>
      <c r="E49" s="12">
        <v>126</v>
      </c>
    </row>
    <row r="50" spans="1:5" x14ac:dyDescent="0.25">
      <c r="A50" s="122" t="s">
        <v>777</v>
      </c>
      <c r="B50" s="122" t="s">
        <v>777</v>
      </c>
      <c r="C50" s="122"/>
      <c r="D50" s="122">
        <v>41</v>
      </c>
      <c r="E50" s="122">
        <v>52</v>
      </c>
    </row>
    <row r="51" spans="1:5" x14ac:dyDescent="0.25">
      <c r="A51" s="122" t="s">
        <v>778</v>
      </c>
      <c r="B51" s="122" t="s">
        <v>1088</v>
      </c>
      <c r="C51" s="122">
        <v>9</v>
      </c>
      <c r="D51" s="122">
        <v>22</v>
      </c>
      <c r="E51" s="122">
        <v>9</v>
      </c>
    </row>
    <row r="52" spans="1:5" x14ac:dyDescent="0.25">
      <c r="A52" s="122" t="s">
        <v>778</v>
      </c>
      <c r="B52" s="122" t="s">
        <v>814</v>
      </c>
      <c r="C52" s="122">
        <v>1</v>
      </c>
      <c r="D52" s="122">
        <v>0</v>
      </c>
      <c r="E52" s="122">
        <v>1</v>
      </c>
    </row>
    <row r="53" spans="1:5" x14ac:dyDescent="0.25">
      <c r="A53" s="122" t="s">
        <v>778</v>
      </c>
      <c r="B53" s="122" t="s">
        <v>946</v>
      </c>
      <c r="C53" s="122">
        <v>3</v>
      </c>
      <c r="D53" s="122">
        <v>6</v>
      </c>
      <c r="E53" s="122">
        <v>6</v>
      </c>
    </row>
    <row r="54" spans="1:5" x14ac:dyDescent="0.25">
      <c r="A54" s="122" t="s">
        <v>778</v>
      </c>
      <c r="B54" s="122" t="s">
        <v>1089</v>
      </c>
      <c r="C54" s="122">
        <v>12</v>
      </c>
      <c r="D54" s="122">
        <v>14</v>
      </c>
      <c r="E54" s="122">
        <v>13</v>
      </c>
    </row>
    <row r="55" spans="1:5" x14ac:dyDescent="0.25">
      <c r="A55" s="122" t="s">
        <v>778</v>
      </c>
      <c r="B55" s="122" t="s">
        <v>1090</v>
      </c>
      <c r="C55" s="122">
        <v>20</v>
      </c>
      <c r="D55" s="122">
        <v>22</v>
      </c>
      <c r="E55" s="122">
        <v>42</v>
      </c>
    </row>
    <row r="56" spans="1:5" x14ac:dyDescent="0.25">
      <c r="A56" s="122" t="s">
        <v>778</v>
      </c>
      <c r="B56" s="122" t="s">
        <v>577</v>
      </c>
      <c r="C56" s="122">
        <v>6</v>
      </c>
      <c r="D56" s="122">
        <v>2</v>
      </c>
      <c r="E56" s="122">
        <v>2</v>
      </c>
    </row>
    <row r="57" spans="1:5" x14ac:dyDescent="0.25">
      <c r="A57" s="122" t="s">
        <v>778</v>
      </c>
      <c r="B57" s="122" t="s">
        <v>1091</v>
      </c>
      <c r="C57" s="122">
        <v>54</v>
      </c>
      <c r="D57" s="122">
        <v>39</v>
      </c>
      <c r="E57" s="122">
        <v>24</v>
      </c>
    </row>
    <row r="58" spans="1:5" x14ac:dyDescent="0.25">
      <c r="A58" s="122" t="s">
        <v>778</v>
      </c>
      <c r="B58" s="122" t="s">
        <v>594</v>
      </c>
      <c r="C58" s="122">
        <v>16</v>
      </c>
      <c r="D58" s="122">
        <v>17</v>
      </c>
      <c r="E58" s="122">
        <v>15</v>
      </c>
    </row>
    <row r="59" spans="1:5" x14ac:dyDescent="0.25">
      <c r="A59" s="122" t="s">
        <v>778</v>
      </c>
      <c r="B59" s="122" t="s">
        <v>533</v>
      </c>
      <c r="C59" s="122">
        <v>12</v>
      </c>
      <c r="D59" s="122">
        <v>2</v>
      </c>
      <c r="E59" s="122" t="s">
        <v>1092</v>
      </c>
    </row>
    <row r="60" spans="1:5" x14ac:dyDescent="0.25">
      <c r="A60" s="122" t="s">
        <v>778</v>
      </c>
      <c r="B60" s="122" t="s">
        <v>1093</v>
      </c>
      <c r="C60" s="122">
        <v>21</v>
      </c>
      <c r="D60" s="122">
        <v>16</v>
      </c>
      <c r="E60" s="122">
        <v>19</v>
      </c>
    </row>
    <row r="61" spans="1:5" x14ac:dyDescent="0.25">
      <c r="A61" s="122" t="s">
        <v>778</v>
      </c>
      <c r="B61" s="122" t="s">
        <v>566</v>
      </c>
      <c r="C61" s="122">
        <v>11</v>
      </c>
      <c r="D61" s="122">
        <v>8</v>
      </c>
      <c r="E61" s="122">
        <v>3</v>
      </c>
    </row>
    <row r="62" spans="1:5" x14ac:dyDescent="0.25">
      <c r="A62" s="122" t="s">
        <v>778</v>
      </c>
      <c r="B62" s="122" t="s">
        <v>570</v>
      </c>
      <c r="C62" s="122">
        <v>2</v>
      </c>
      <c r="D62" s="122">
        <v>2</v>
      </c>
      <c r="E62" s="122">
        <v>1</v>
      </c>
    </row>
    <row r="63" spans="1:5" x14ac:dyDescent="0.25">
      <c r="A63" s="122" t="s">
        <v>778</v>
      </c>
      <c r="B63" s="122" t="s">
        <v>1094</v>
      </c>
      <c r="C63" s="122">
        <v>23</v>
      </c>
      <c r="D63" s="122">
        <v>16</v>
      </c>
      <c r="E63" s="122">
        <v>19</v>
      </c>
    </row>
    <row r="64" spans="1:5" x14ac:dyDescent="0.25">
      <c r="A64" s="122" t="s">
        <v>778</v>
      </c>
      <c r="B64" s="122" t="s">
        <v>1095</v>
      </c>
      <c r="C64" s="122">
        <v>23</v>
      </c>
      <c r="D64" s="122">
        <v>13</v>
      </c>
      <c r="E64" s="122">
        <v>11</v>
      </c>
    </row>
    <row r="65" spans="1:5" s="12" customFormat="1" x14ac:dyDescent="0.25">
      <c r="A65" s="12" t="s">
        <v>778</v>
      </c>
      <c r="B65" s="12" t="s">
        <v>1060</v>
      </c>
      <c r="C65" s="12">
        <v>213</v>
      </c>
      <c r="D65" s="12">
        <v>179</v>
      </c>
      <c r="E65" s="12">
        <v>159</v>
      </c>
    </row>
    <row r="66" spans="1:5" x14ac:dyDescent="0.25">
      <c r="A66" s="122" t="s">
        <v>779</v>
      </c>
      <c r="B66" s="122" t="s">
        <v>1096</v>
      </c>
      <c r="C66" s="122">
        <v>3</v>
      </c>
      <c r="D66" s="122">
        <v>5</v>
      </c>
      <c r="E66" s="122">
        <v>7</v>
      </c>
    </row>
    <row r="67" spans="1:5" x14ac:dyDescent="0.25">
      <c r="A67" s="122" t="s">
        <v>779</v>
      </c>
      <c r="B67" s="122" t="s">
        <v>960</v>
      </c>
      <c r="C67" s="122">
        <v>0</v>
      </c>
      <c r="D67" s="122">
        <v>1</v>
      </c>
      <c r="E67" s="122">
        <v>1</v>
      </c>
    </row>
    <row r="68" spans="1:5" x14ac:dyDescent="0.25">
      <c r="A68" s="122" t="s">
        <v>779</v>
      </c>
      <c r="B68" s="122" t="s">
        <v>1097</v>
      </c>
      <c r="C68" s="122">
        <v>1</v>
      </c>
      <c r="D68" s="122">
        <v>2</v>
      </c>
      <c r="E68" s="122">
        <v>4</v>
      </c>
    </row>
    <row r="69" spans="1:5" x14ac:dyDescent="0.25">
      <c r="A69" s="122" t="s">
        <v>779</v>
      </c>
      <c r="B69" s="122" t="s">
        <v>662</v>
      </c>
      <c r="C69" s="122">
        <v>19</v>
      </c>
      <c r="D69" s="122">
        <v>17</v>
      </c>
      <c r="E69" s="122">
        <v>10</v>
      </c>
    </row>
    <row r="70" spans="1:5" x14ac:dyDescent="0.25">
      <c r="A70" s="122" t="s">
        <v>779</v>
      </c>
      <c r="B70" s="122" t="s">
        <v>1098</v>
      </c>
      <c r="C70" s="122">
        <v>29</v>
      </c>
      <c r="D70" s="122">
        <v>19</v>
      </c>
      <c r="E70" s="122">
        <v>26</v>
      </c>
    </row>
    <row r="71" spans="1:5" x14ac:dyDescent="0.25">
      <c r="A71" s="122" t="s">
        <v>779</v>
      </c>
      <c r="B71" s="122" t="s">
        <v>1099</v>
      </c>
      <c r="C71" s="122">
        <v>15</v>
      </c>
      <c r="D71" s="122">
        <v>25</v>
      </c>
      <c r="E71" s="122">
        <v>20</v>
      </c>
    </row>
    <row r="72" spans="1:5" x14ac:dyDescent="0.25">
      <c r="A72" s="122" t="s">
        <v>779</v>
      </c>
      <c r="B72" s="122" t="s">
        <v>1100</v>
      </c>
      <c r="C72" s="122">
        <v>63</v>
      </c>
      <c r="D72" s="122">
        <v>30</v>
      </c>
      <c r="E72" s="122">
        <v>42</v>
      </c>
    </row>
    <row r="73" spans="1:5" x14ac:dyDescent="0.25">
      <c r="A73" s="122" t="s">
        <v>779</v>
      </c>
      <c r="B73" s="122" t="s">
        <v>1101</v>
      </c>
      <c r="C73" s="122">
        <v>3</v>
      </c>
      <c r="D73" s="122">
        <v>2</v>
      </c>
      <c r="E73" s="122">
        <v>2</v>
      </c>
    </row>
    <row r="74" spans="1:5" x14ac:dyDescent="0.25">
      <c r="A74" s="122" t="s">
        <v>779</v>
      </c>
      <c r="B74" s="122" t="s">
        <v>673</v>
      </c>
      <c r="C74" s="122">
        <v>7</v>
      </c>
      <c r="D74" s="122">
        <v>6</v>
      </c>
      <c r="E74" s="122">
        <v>5</v>
      </c>
    </row>
    <row r="75" spans="1:5" x14ac:dyDescent="0.25">
      <c r="A75" s="122" t="s">
        <v>779</v>
      </c>
      <c r="B75" s="122" t="s">
        <v>1102</v>
      </c>
      <c r="C75" s="122">
        <v>34</v>
      </c>
      <c r="D75" s="122">
        <v>49</v>
      </c>
      <c r="E75" s="122">
        <v>30</v>
      </c>
    </row>
    <row r="76" spans="1:5" x14ac:dyDescent="0.25">
      <c r="A76" s="122" t="s">
        <v>779</v>
      </c>
      <c r="B76" s="122" t="s">
        <v>679</v>
      </c>
      <c r="C76" s="122">
        <v>2</v>
      </c>
      <c r="D76" s="122">
        <v>3</v>
      </c>
      <c r="E76" s="122">
        <v>0</v>
      </c>
    </row>
    <row r="77" spans="1:5" x14ac:dyDescent="0.25">
      <c r="A77" s="122" t="s">
        <v>779</v>
      </c>
      <c r="B77" s="122" t="s">
        <v>721</v>
      </c>
      <c r="C77" s="122">
        <v>23</v>
      </c>
      <c r="D77" s="122">
        <v>46</v>
      </c>
      <c r="E77" s="122">
        <v>38</v>
      </c>
    </row>
    <row r="78" spans="1:5" s="12" customFormat="1" x14ac:dyDescent="0.25">
      <c r="A78" s="12" t="s">
        <v>779</v>
      </c>
      <c r="B78" s="12" t="s">
        <v>1103</v>
      </c>
      <c r="C78" s="12">
        <v>199</v>
      </c>
      <c r="D78" s="12">
        <v>205</v>
      </c>
      <c r="E78" s="12">
        <v>185</v>
      </c>
    </row>
    <row r="79" spans="1:5" x14ac:dyDescent="0.25">
      <c r="A79" s="122" t="s">
        <v>1104</v>
      </c>
      <c r="B79" s="122" t="s">
        <v>1105</v>
      </c>
      <c r="C79" s="122"/>
      <c r="D79" s="122">
        <v>2</v>
      </c>
      <c r="E79" s="122">
        <v>2</v>
      </c>
    </row>
    <row r="80" spans="1:5" x14ac:dyDescent="0.25">
      <c r="A80" s="122" t="s">
        <v>1104</v>
      </c>
      <c r="B80" s="122" t="s">
        <v>1106</v>
      </c>
      <c r="C80" s="122"/>
      <c r="D80" s="122">
        <v>1</v>
      </c>
      <c r="E80" s="122">
        <v>0</v>
      </c>
    </row>
    <row r="81" spans="1:5" x14ac:dyDescent="0.25">
      <c r="A81" s="122" t="s">
        <v>1104</v>
      </c>
      <c r="B81" s="122" t="s">
        <v>1107</v>
      </c>
      <c r="C81" s="122"/>
      <c r="D81" s="122">
        <v>3</v>
      </c>
      <c r="E81" s="122">
        <v>0</v>
      </c>
    </row>
    <row r="82" spans="1:5" s="12" customFormat="1" x14ac:dyDescent="0.25">
      <c r="A82" s="12" t="s">
        <v>1104</v>
      </c>
      <c r="B82" s="12" t="s">
        <v>1103</v>
      </c>
      <c r="D82" s="12">
        <v>6</v>
      </c>
      <c r="E82" s="12">
        <v>2</v>
      </c>
    </row>
    <row r="83" spans="1:5" s="37" customFormat="1" ht="12" x14ac:dyDescent="0.25">
      <c r="A83" s="37" t="s">
        <v>1108</v>
      </c>
    </row>
    <row r="84" spans="1:5" s="37" customFormat="1" ht="12" x14ac:dyDescent="0.25">
      <c r="A84" s="37" t="s">
        <v>1109</v>
      </c>
    </row>
  </sheetData>
  <hyperlinks>
    <hyperlink ref="A1" location="'Contents'!B7" display="⇐ Return to contents" xr:uid="{A8D89D12-75E5-4426-BE04-3FB43E8B678F}"/>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8FC6-8AA9-4A97-9EF6-38DE025ED3F9}">
  <sheetPr codeName="Sheet38">
    <tabColor theme="6" tint="0.39997558519241921"/>
  </sheetPr>
  <dimension ref="A1:Q19"/>
  <sheetViews>
    <sheetView showGridLines="0" topLeftCell="J1" zoomScaleNormal="100" workbookViewId="0">
      <selection activeCell="Q7" sqref="Q7:Q17"/>
    </sheetView>
  </sheetViews>
  <sheetFormatPr defaultRowHeight="15" x14ac:dyDescent="0.25"/>
  <cols>
    <col min="1" max="1" width="28.5703125" customWidth="1"/>
    <col min="2" max="15" width="12.5703125" customWidth="1"/>
    <col min="16" max="17" width="24.28515625" customWidth="1"/>
  </cols>
  <sheetData>
    <row r="1" spans="1:17" x14ac:dyDescent="0.25">
      <c r="A1" s="16" t="s">
        <v>7</v>
      </c>
      <c r="B1" s="122"/>
      <c r="C1" s="122"/>
      <c r="D1" s="122"/>
      <c r="E1" s="122"/>
      <c r="F1" s="122"/>
      <c r="G1" s="122"/>
      <c r="H1" s="122"/>
      <c r="I1" s="122"/>
      <c r="J1" s="122"/>
      <c r="K1" s="122"/>
      <c r="L1" s="122"/>
      <c r="M1" s="122"/>
      <c r="N1" s="122"/>
      <c r="O1" s="122"/>
      <c r="P1" s="122"/>
      <c r="Q1" s="122"/>
    </row>
    <row r="2" spans="1:17" s="125" customFormat="1" ht="31.5" x14ac:dyDescent="0.5">
      <c r="A2" s="22" t="s">
        <v>1041</v>
      </c>
      <c r="B2" s="22"/>
      <c r="C2" s="22"/>
      <c r="D2" s="22"/>
      <c r="E2" s="22"/>
      <c r="F2" s="22"/>
      <c r="G2" s="22"/>
      <c r="H2" s="22"/>
      <c r="I2" s="22"/>
      <c r="J2" s="22"/>
      <c r="K2" s="22"/>
      <c r="L2" s="22"/>
      <c r="M2" s="22"/>
      <c r="N2" s="22"/>
      <c r="O2" s="22"/>
      <c r="P2" s="22"/>
      <c r="Q2" s="22"/>
    </row>
    <row r="3" spans="1:17" ht="53.45" customHeight="1" x14ac:dyDescent="0.25">
      <c r="A3" s="213" t="s">
        <v>1042</v>
      </c>
      <c r="B3" s="213"/>
      <c r="C3" s="213"/>
      <c r="D3" s="213"/>
      <c r="E3" s="213"/>
      <c r="F3" s="213"/>
      <c r="G3" s="213"/>
      <c r="H3" s="122"/>
      <c r="I3" s="122"/>
      <c r="J3" s="122"/>
      <c r="K3" s="122"/>
      <c r="L3" s="122"/>
      <c r="M3" s="122"/>
      <c r="N3" s="122"/>
      <c r="O3" s="122"/>
      <c r="P3" s="122"/>
      <c r="Q3" s="122"/>
    </row>
    <row r="4" spans="1:17" x14ac:dyDescent="0.25">
      <c r="A4" s="122"/>
      <c r="B4" s="122"/>
      <c r="C4" s="122"/>
      <c r="D4" s="122"/>
      <c r="E4" s="122"/>
      <c r="F4" s="122"/>
      <c r="G4" s="122"/>
      <c r="H4" s="122"/>
      <c r="I4" s="122"/>
      <c r="J4" s="122"/>
      <c r="K4" s="122"/>
      <c r="L4" s="122"/>
      <c r="M4" s="122"/>
      <c r="N4" s="122"/>
      <c r="O4" s="122"/>
      <c r="P4" s="122"/>
      <c r="Q4" s="122"/>
    </row>
    <row r="5" spans="1:17" s="39" customFormat="1" ht="18.75" x14ac:dyDescent="0.3">
      <c r="A5" s="23" t="s">
        <v>1043</v>
      </c>
      <c r="B5" s="23"/>
      <c r="C5" s="23"/>
      <c r="D5" s="23"/>
      <c r="E5" s="23"/>
      <c r="F5" s="23"/>
      <c r="G5" s="23"/>
      <c r="H5" s="23"/>
      <c r="I5" s="23"/>
      <c r="J5" s="23"/>
      <c r="K5" s="23"/>
      <c r="L5" s="23"/>
      <c r="M5" s="23"/>
      <c r="N5" s="23"/>
      <c r="O5" s="23"/>
      <c r="P5" s="23"/>
      <c r="Q5" s="23"/>
    </row>
    <row r="6" spans="1:17" s="18" customFormat="1" ht="45" x14ac:dyDescent="0.25">
      <c r="A6" s="126" t="s">
        <v>16</v>
      </c>
      <c r="B6" s="126" t="s">
        <v>761</v>
      </c>
      <c r="C6" s="126" t="s">
        <v>762</v>
      </c>
      <c r="D6" s="126" t="s">
        <v>763</v>
      </c>
      <c r="E6" s="126" t="s">
        <v>764</v>
      </c>
      <c r="F6" s="126" t="s">
        <v>765</v>
      </c>
      <c r="G6" s="126" t="s">
        <v>766</v>
      </c>
      <c r="H6" s="126" t="s">
        <v>767</v>
      </c>
      <c r="I6" s="126" t="s">
        <v>19</v>
      </c>
      <c r="J6" s="126" t="s">
        <v>20</v>
      </c>
      <c r="K6" s="126" t="s">
        <v>21</v>
      </c>
      <c r="L6" s="126" t="s">
        <v>22</v>
      </c>
      <c r="M6" s="126" t="s">
        <v>23</v>
      </c>
      <c r="N6" s="126" t="s">
        <v>983</v>
      </c>
      <c r="O6" s="126" t="s">
        <v>25</v>
      </c>
      <c r="P6" s="126" t="s">
        <v>1044</v>
      </c>
      <c r="Q6" s="126" t="s">
        <v>845</v>
      </c>
    </row>
    <row r="7" spans="1:17" s="12" customFormat="1" x14ac:dyDescent="0.25">
      <c r="A7" s="12" t="s">
        <v>781</v>
      </c>
      <c r="B7" s="12">
        <v>3004</v>
      </c>
      <c r="C7" s="12">
        <v>3147</v>
      </c>
      <c r="D7" s="12">
        <v>3411</v>
      </c>
      <c r="E7" s="12">
        <v>3414</v>
      </c>
      <c r="F7" s="12">
        <v>3430</v>
      </c>
      <c r="G7" s="12">
        <v>3626</v>
      </c>
      <c r="H7" s="12">
        <v>3500</v>
      </c>
      <c r="I7" s="12">
        <v>2927</v>
      </c>
      <c r="J7" s="12">
        <v>3210</v>
      </c>
      <c r="K7" s="12">
        <v>3139</v>
      </c>
      <c r="L7" s="12">
        <v>3190</v>
      </c>
      <c r="M7" s="12">
        <v>2293</v>
      </c>
      <c r="N7" s="12">
        <v>421</v>
      </c>
      <c r="O7" s="12">
        <v>258</v>
      </c>
      <c r="P7" s="43">
        <v>1</v>
      </c>
      <c r="Q7" s="44"/>
    </row>
    <row r="8" spans="1:17" x14ac:dyDescent="0.25">
      <c r="A8" s="122" t="s">
        <v>771</v>
      </c>
      <c r="B8" s="122">
        <v>72</v>
      </c>
      <c r="C8" s="122">
        <v>71</v>
      </c>
      <c r="D8" s="122">
        <v>92</v>
      </c>
      <c r="E8" s="122">
        <v>101</v>
      </c>
      <c r="F8" s="122">
        <v>112</v>
      </c>
      <c r="G8" s="122">
        <v>130</v>
      </c>
      <c r="H8" s="122">
        <v>125</v>
      </c>
      <c r="I8" s="122">
        <v>66</v>
      </c>
      <c r="J8" s="122">
        <v>78</v>
      </c>
      <c r="K8" s="122">
        <v>78</v>
      </c>
      <c r="L8" s="122">
        <v>106</v>
      </c>
      <c r="M8" s="122">
        <v>64</v>
      </c>
      <c r="N8" s="122">
        <v>8</v>
      </c>
      <c r="O8" s="122">
        <v>6</v>
      </c>
      <c r="P8" s="58">
        <v>2.3255813953488372E-2</v>
      </c>
      <c r="Q8" s="127"/>
    </row>
    <row r="9" spans="1:17" x14ac:dyDescent="0.25">
      <c r="A9" s="122" t="s">
        <v>1045</v>
      </c>
      <c r="B9" s="122">
        <v>215</v>
      </c>
      <c r="C9" s="122">
        <v>264</v>
      </c>
      <c r="D9" s="122">
        <v>306</v>
      </c>
      <c r="E9" s="122">
        <v>249</v>
      </c>
      <c r="F9" s="122">
        <v>275</v>
      </c>
      <c r="G9" s="122">
        <v>272</v>
      </c>
      <c r="H9" s="122">
        <v>254</v>
      </c>
      <c r="I9" s="122">
        <v>230</v>
      </c>
      <c r="J9" s="122">
        <v>232</v>
      </c>
      <c r="K9" s="122">
        <v>234</v>
      </c>
      <c r="L9" s="122">
        <v>251</v>
      </c>
      <c r="M9" s="122">
        <v>174</v>
      </c>
      <c r="N9" s="122">
        <v>13</v>
      </c>
      <c r="O9" s="122">
        <v>10</v>
      </c>
      <c r="P9" s="58">
        <v>3.875968992248062E-2</v>
      </c>
      <c r="Q9" s="127"/>
    </row>
    <row r="10" spans="1:17" x14ac:dyDescent="0.25">
      <c r="A10" s="122" t="s">
        <v>773</v>
      </c>
      <c r="B10" s="122">
        <v>260</v>
      </c>
      <c r="C10" s="122">
        <v>294</v>
      </c>
      <c r="D10" s="122">
        <v>308</v>
      </c>
      <c r="E10" s="122">
        <v>334</v>
      </c>
      <c r="F10" s="122">
        <v>327</v>
      </c>
      <c r="G10" s="122">
        <v>327</v>
      </c>
      <c r="H10" s="122">
        <v>272</v>
      </c>
      <c r="I10" s="122">
        <v>221</v>
      </c>
      <c r="J10" s="122">
        <v>213</v>
      </c>
      <c r="K10" s="122">
        <v>224</v>
      </c>
      <c r="L10" s="122">
        <v>249</v>
      </c>
      <c r="M10" s="122">
        <v>136</v>
      </c>
      <c r="N10" s="122">
        <v>13</v>
      </c>
      <c r="O10" s="122">
        <v>12</v>
      </c>
      <c r="P10" s="58">
        <v>4.6511627906976744E-2</v>
      </c>
      <c r="Q10" s="127"/>
    </row>
    <row r="11" spans="1:17" x14ac:dyDescent="0.25">
      <c r="A11" s="122" t="s">
        <v>775</v>
      </c>
      <c r="B11" s="122">
        <v>194</v>
      </c>
      <c r="C11" s="122">
        <v>194</v>
      </c>
      <c r="D11" s="122">
        <v>231</v>
      </c>
      <c r="E11" s="122">
        <v>250</v>
      </c>
      <c r="F11" s="122">
        <v>237</v>
      </c>
      <c r="G11" s="122">
        <v>211</v>
      </c>
      <c r="H11" s="122">
        <v>200</v>
      </c>
      <c r="I11" s="122">
        <v>169</v>
      </c>
      <c r="J11" s="122">
        <v>188</v>
      </c>
      <c r="K11" s="122">
        <v>168</v>
      </c>
      <c r="L11" s="122">
        <v>201</v>
      </c>
      <c r="M11" s="122">
        <v>141</v>
      </c>
      <c r="N11" s="122">
        <v>11</v>
      </c>
      <c r="O11" s="122">
        <v>19</v>
      </c>
      <c r="P11" s="58">
        <v>7.3643410852713184E-2</v>
      </c>
      <c r="Q11" s="127"/>
    </row>
    <row r="12" spans="1:17" x14ac:dyDescent="0.25">
      <c r="A12" s="122" t="s">
        <v>774</v>
      </c>
      <c r="B12" s="122">
        <v>219</v>
      </c>
      <c r="C12" s="122">
        <v>279</v>
      </c>
      <c r="D12" s="122">
        <v>295</v>
      </c>
      <c r="E12" s="122">
        <v>290</v>
      </c>
      <c r="F12" s="122">
        <v>248</v>
      </c>
      <c r="G12" s="122">
        <v>268</v>
      </c>
      <c r="H12" s="122">
        <v>271</v>
      </c>
      <c r="I12" s="122">
        <v>200</v>
      </c>
      <c r="J12" s="122">
        <v>194</v>
      </c>
      <c r="K12" s="122">
        <v>242</v>
      </c>
      <c r="L12" s="122">
        <v>202</v>
      </c>
      <c r="M12" s="122">
        <v>180</v>
      </c>
      <c r="N12" s="122">
        <v>24</v>
      </c>
      <c r="O12" s="122">
        <v>25</v>
      </c>
      <c r="P12" s="58">
        <v>9.6899224806201556E-2</v>
      </c>
      <c r="Q12" s="127"/>
    </row>
    <row r="13" spans="1:17" x14ac:dyDescent="0.25">
      <c r="A13" s="122" t="s">
        <v>776</v>
      </c>
      <c r="B13" s="122">
        <v>468</v>
      </c>
      <c r="C13" s="122">
        <v>426</v>
      </c>
      <c r="D13" s="122">
        <v>434</v>
      </c>
      <c r="E13" s="122">
        <v>401</v>
      </c>
      <c r="F13" s="122">
        <v>436</v>
      </c>
      <c r="G13" s="122">
        <v>553</v>
      </c>
      <c r="H13" s="122">
        <v>500</v>
      </c>
      <c r="I13" s="122">
        <v>407</v>
      </c>
      <c r="J13" s="122">
        <v>449</v>
      </c>
      <c r="K13" s="122">
        <v>473</v>
      </c>
      <c r="L13" s="122">
        <v>432</v>
      </c>
      <c r="M13" s="122">
        <v>308</v>
      </c>
      <c r="N13" s="122">
        <v>37</v>
      </c>
      <c r="O13" s="122">
        <v>25</v>
      </c>
      <c r="P13" s="58">
        <v>9.6899224806201556E-2</v>
      </c>
      <c r="Q13" s="127"/>
    </row>
    <row r="14" spans="1:17" x14ac:dyDescent="0.25">
      <c r="A14" s="122" t="s">
        <v>777</v>
      </c>
      <c r="B14" s="122">
        <v>550</v>
      </c>
      <c r="C14" s="122">
        <v>578</v>
      </c>
      <c r="D14" s="122">
        <v>602</v>
      </c>
      <c r="E14" s="122">
        <v>699</v>
      </c>
      <c r="F14" s="122">
        <v>763</v>
      </c>
      <c r="G14" s="122">
        <v>784</v>
      </c>
      <c r="H14" s="122">
        <v>686</v>
      </c>
      <c r="I14" s="122">
        <v>632</v>
      </c>
      <c r="J14" s="122">
        <v>779</v>
      </c>
      <c r="K14" s="122">
        <v>708</v>
      </c>
      <c r="L14" s="122">
        <v>731</v>
      </c>
      <c r="M14" s="122">
        <v>605</v>
      </c>
      <c r="N14" s="122">
        <v>218</v>
      </c>
      <c r="O14" s="122">
        <v>81</v>
      </c>
      <c r="P14" s="58">
        <v>0.31395348837209303</v>
      </c>
      <c r="Q14" s="127"/>
    </row>
    <row r="15" spans="1:17" x14ac:dyDescent="0.25">
      <c r="A15" s="122" t="s">
        <v>778</v>
      </c>
      <c r="B15" s="122">
        <v>497</v>
      </c>
      <c r="C15" s="122">
        <v>533</v>
      </c>
      <c r="D15" s="122">
        <v>508</v>
      </c>
      <c r="E15" s="122">
        <v>854</v>
      </c>
      <c r="F15" s="122">
        <v>530</v>
      </c>
      <c r="G15" s="122">
        <v>601</v>
      </c>
      <c r="H15" s="122">
        <v>600</v>
      </c>
      <c r="I15" s="122">
        <v>493</v>
      </c>
      <c r="J15" s="122">
        <v>553</v>
      </c>
      <c r="K15" s="122">
        <v>551</v>
      </c>
      <c r="L15" s="122">
        <v>538</v>
      </c>
      <c r="M15" s="122">
        <v>350</v>
      </c>
      <c r="N15" s="122">
        <v>38</v>
      </c>
      <c r="O15" s="122">
        <v>55</v>
      </c>
      <c r="P15" s="58">
        <v>0.2131782945736434</v>
      </c>
      <c r="Q15" s="127"/>
    </row>
    <row r="16" spans="1:17" x14ac:dyDescent="0.25">
      <c r="A16" s="122" t="s">
        <v>779</v>
      </c>
      <c r="B16" s="122">
        <v>597</v>
      </c>
      <c r="C16" s="122">
        <v>550</v>
      </c>
      <c r="D16" s="122">
        <v>578</v>
      </c>
      <c r="E16" s="122">
        <v>602</v>
      </c>
      <c r="F16" s="122">
        <v>699</v>
      </c>
      <c r="G16" s="122">
        <v>763</v>
      </c>
      <c r="H16" s="122">
        <v>524</v>
      </c>
      <c r="I16" s="122">
        <v>455</v>
      </c>
      <c r="J16" s="122">
        <v>481</v>
      </c>
      <c r="K16" s="122">
        <v>417</v>
      </c>
      <c r="L16" s="122">
        <v>435</v>
      </c>
      <c r="M16" s="122">
        <v>298</v>
      </c>
      <c r="N16" s="122">
        <v>51</v>
      </c>
      <c r="O16" s="122">
        <v>21</v>
      </c>
      <c r="P16" s="58">
        <v>8.1395348837209308E-2</v>
      </c>
      <c r="Q16" s="127"/>
    </row>
    <row r="17" spans="1:17" ht="17.25" x14ac:dyDescent="0.25">
      <c r="A17" s="122" t="s">
        <v>1046</v>
      </c>
      <c r="B17" s="122"/>
      <c r="C17" s="122"/>
      <c r="D17" s="122"/>
      <c r="E17" s="122"/>
      <c r="F17" s="122"/>
      <c r="G17" s="122"/>
      <c r="H17" s="122">
        <v>52</v>
      </c>
      <c r="I17" s="122">
        <v>54</v>
      </c>
      <c r="J17" s="122">
        <v>43</v>
      </c>
      <c r="K17" s="122">
        <v>44</v>
      </c>
      <c r="L17" s="122">
        <v>45</v>
      </c>
      <c r="M17" s="122">
        <v>38</v>
      </c>
      <c r="N17" s="122">
        <v>8</v>
      </c>
      <c r="O17" s="122">
        <v>4</v>
      </c>
      <c r="P17" s="58">
        <v>1.5503875968992248E-2</v>
      </c>
      <c r="Q17" s="127"/>
    </row>
    <row r="18" spans="1:17" s="37" customFormat="1" ht="12" x14ac:dyDescent="0.25">
      <c r="A18" s="37" t="s">
        <v>1047</v>
      </c>
    </row>
    <row r="19" spans="1:17" s="37" customFormat="1" ht="12" x14ac:dyDescent="0.25">
      <c r="A19" s="37" t="s">
        <v>1048</v>
      </c>
    </row>
  </sheetData>
  <mergeCells count="1">
    <mergeCell ref="A3:G3"/>
  </mergeCells>
  <hyperlinks>
    <hyperlink ref="A1" location="'Contents'!B7" display="⇐ Return to contents" xr:uid="{F8F7BEE2-3634-4956-8C6A-2F1B34C46E4E}"/>
  </hyperlinks>
  <pageMargins left="0.7" right="0.7" top="0.75" bottom="0.75" header="0.3" footer="0.3"/>
  <tableParts count="1">
    <tablePart r:id="rId1"/>
  </tableParts>
  <extLst>
    <ext xmlns:x14="http://schemas.microsoft.com/office/spreadsheetml/2009/9/main" uri="{05C60535-1F16-4fd2-B633-F4F36F0B64E0}">
      <x14:sparklineGroups xmlns:xm="http://schemas.microsoft.com/office/excel/2006/main">
        <x14:sparklineGroup displayEmptyCellsAs="gap" xr2:uid="{EF605BB0-E583-4AAA-9491-E5746FD19480}">
          <x14:colorSeries rgb="FF376092"/>
          <x14:colorNegative rgb="FFD00000"/>
          <x14:colorAxis rgb="FF000000"/>
          <x14:colorMarkers rgb="FFD00000"/>
          <x14:colorFirst rgb="FFD00000"/>
          <x14:colorLast rgb="FFD00000"/>
          <x14:colorHigh rgb="FFD00000"/>
          <x14:colorLow rgb="FFD00000"/>
          <x14:sparklines>
            <x14:sparkline>
              <xm:f>'Conservation area consent'!B7:O7</xm:f>
              <xm:sqref>Q7</xm:sqref>
            </x14:sparkline>
            <x14:sparkline>
              <xm:f>'Conservation area consent'!B8:O8</xm:f>
              <xm:sqref>Q8</xm:sqref>
            </x14:sparkline>
            <x14:sparkline>
              <xm:f>'Conservation area consent'!B9:O9</xm:f>
              <xm:sqref>Q9</xm:sqref>
            </x14:sparkline>
            <x14:sparkline>
              <xm:f>'Conservation area consent'!B10:O10</xm:f>
              <xm:sqref>Q10</xm:sqref>
            </x14:sparkline>
            <x14:sparkline>
              <xm:f>'Conservation area consent'!B11:O11</xm:f>
              <xm:sqref>Q11</xm:sqref>
            </x14:sparkline>
            <x14:sparkline>
              <xm:f>'Conservation area consent'!B12:O12</xm:f>
              <xm:sqref>Q12</xm:sqref>
            </x14:sparkline>
            <x14:sparkline>
              <xm:f>'Conservation area consent'!B13:O13</xm:f>
              <xm:sqref>Q13</xm:sqref>
            </x14:sparkline>
            <x14:sparkline>
              <xm:f>'Conservation area consent'!B14:O14</xm:f>
              <xm:sqref>Q14</xm:sqref>
            </x14:sparkline>
            <x14:sparkline>
              <xm:f>'Conservation area consent'!B15:O15</xm:f>
              <xm:sqref>Q15</xm:sqref>
            </x14:sparkline>
            <x14:sparkline>
              <xm:f>'Conservation area consent'!B16:O16</xm:f>
              <xm:sqref>Q16</xm:sqref>
            </x14:sparkline>
            <x14:sparkline>
              <xm:f>'Conservation area consent'!B17:O17</xm:f>
              <xm:sqref>Q17</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F050-C2A1-4D0E-AD6A-D30F990B0DD3}">
  <sheetPr codeName="Sheet39">
    <tabColor theme="0" tint="-0.249977111117893"/>
  </sheetPr>
  <dimension ref="A1:J400"/>
  <sheetViews>
    <sheetView showGridLines="0" zoomScaleNormal="100" workbookViewId="0">
      <selection activeCell="K24" sqref="K24"/>
    </sheetView>
  </sheetViews>
  <sheetFormatPr defaultRowHeight="15" x14ac:dyDescent="0.25"/>
  <cols>
    <col min="1" max="1" width="9.28515625" customWidth="1"/>
    <col min="2" max="2" width="19.7109375" customWidth="1"/>
    <col min="3" max="3" width="16.42578125" customWidth="1"/>
    <col min="4" max="8" width="10" customWidth="1"/>
    <col min="9" max="9" width="11.42578125" customWidth="1"/>
    <col min="10" max="10" width="10" customWidth="1"/>
  </cols>
  <sheetData>
    <row r="1" spans="1:10" x14ac:dyDescent="0.25">
      <c r="A1" s="16" t="s">
        <v>7</v>
      </c>
      <c r="B1" s="122"/>
      <c r="C1" s="122"/>
      <c r="D1" s="122"/>
      <c r="E1" s="122"/>
      <c r="F1" s="122"/>
      <c r="G1" s="122"/>
      <c r="H1" s="122"/>
      <c r="I1" s="122"/>
      <c r="J1" s="122"/>
    </row>
    <row r="2" spans="1:10" ht="31.5" x14ac:dyDescent="0.5">
      <c r="A2" s="22" t="s">
        <v>980</v>
      </c>
      <c r="B2" s="122"/>
      <c r="C2" s="122"/>
      <c r="D2" s="122"/>
      <c r="E2" s="122"/>
      <c r="F2" s="122"/>
      <c r="G2" s="122"/>
      <c r="H2" s="122"/>
      <c r="I2" s="122"/>
      <c r="J2" s="122"/>
    </row>
    <row r="3" spans="1:10" ht="50.45" customHeight="1" x14ac:dyDescent="0.25">
      <c r="A3" s="213" t="s">
        <v>981</v>
      </c>
      <c r="B3" s="213"/>
      <c r="C3" s="213"/>
      <c r="D3" s="213"/>
      <c r="E3" s="213"/>
      <c r="F3" s="213"/>
      <c r="G3" s="213"/>
      <c r="H3" s="213"/>
      <c r="I3" s="213"/>
      <c r="J3" s="213"/>
    </row>
    <row r="4" spans="1:10" x14ac:dyDescent="0.25">
      <c r="A4" s="122"/>
      <c r="B4" s="122"/>
      <c r="C4" s="122"/>
      <c r="D4" s="122"/>
      <c r="E4" s="122"/>
      <c r="F4" s="122"/>
      <c r="G4" s="122"/>
      <c r="H4" s="122"/>
      <c r="I4" s="122"/>
      <c r="J4" s="122"/>
    </row>
    <row r="5" spans="1:10" s="39" customFormat="1" ht="18.75" x14ac:dyDescent="0.3">
      <c r="A5" s="23" t="s">
        <v>982</v>
      </c>
      <c r="B5" s="23"/>
      <c r="C5" s="23"/>
      <c r="D5" s="23"/>
      <c r="E5" s="23"/>
      <c r="F5" s="23"/>
      <c r="G5" s="23"/>
      <c r="H5" s="23"/>
      <c r="I5" s="23"/>
      <c r="J5" s="23"/>
    </row>
    <row r="6" spans="1:10" ht="17.25" x14ac:dyDescent="0.25">
      <c r="A6" s="122" t="s">
        <v>16</v>
      </c>
      <c r="B6" s="122" t="s">
        <v>785</v>
      </c>
      <c r="C6" s="122" t="s">
        <v>786</v>
      </c>
      <c r="D6" s="122" t="s">
        <v>19</v>
      </c>
      <c r="E6" s="122" t="s">
        <v>20</v>
      </c>
      <c r="F6" s="122" t="s">
        <v>21</v>
      </c>
      <c r="G6" s="122" t="s">
        <v>22</v>
      </c>
      <c r="H6" s="122" t="s">
        <v>23</v>
      </c>
      <c r="I6" s="122" t="s">
        <v>983</v>
      </c>
      <c r="J6" s="122" t="s">
        <v>25</v>
      </c>
    </row>
    <row r="7" spans="1:10" x14ac:dyDescent="0.25">
      <c r="A7" s="123" t="s">
        <v>33</v>
      </c>
      <c r="B7" s="123"/>
      <c r="C7" s="123"/>
      <c r="D7" s="123">
        <v>66</v>
      </c>
      <c r="E7" s="123">
        <v>78</v>
      </c>
      <c r="F7" s="123">
        <v>78</v>
      </c>
      <c r="G7" s="123">
        <v>106</v>
      </c>
      <c r="H7" s="123">
        <v>64</v>
      </c>
      <c r="I7" s="123">
        <v>8</v>
      </c>
      <c r="J7" s="123">
        <v>6</v>
      </c>
    </row>
    <row r="8" spans="1:10" x14ac:dyDescent="0.25">
      <c r="A8" s="122"/>
      <c r="B8" s="122"/>
      <c r="C8" s="122" t="s">
        <v>36</v>
      </c>
      <c r="D8" s="122">
        <v>19</v>
      </c>
      <c r="E8" s="122">
        <v>11</v>
      </c>
      <c r="F8" s="122">
        <v>21</v>
      </c>
      <c r="G8" s="122">
        <v>23</v>
      </c>
      <c r="H8" s="122">
        <v>12</v>
      </c>
      <c r="I8" s="122">
        <v>1</v>
      </c>
      <c r="J8" s="122">
        <v>4</v>
      </c>
    </row>
    <row r="9" spans="1:10" x14ac:dyDescent="0.25">
      <c r="A9" s="122"/>
      <c r="B9" s="122"/>
      <c r="C9" s="122" t="s">
        <v>38</v>
      </c>
      <c r="D9" s="122">
        <v>6</v>
      </c>
      <c r="E9" s="122">
        <v>15</v>
      </c>
      <c r="F9" s="122">
        <v>12</v>
      </c>
      <c r="G9" s="122">
        <v>24</v>
      </c>
      <c r="H9" s="122">
        <v>23</v>
      </c>
      <c r="I9" s="122">
        <v>2</v>
      </c>
      <c r="J9" s="122">
        <v>1</v>
      </c>
    </row>
    <row r="10" spans="1:10" x14ac:dyDescent="0.25">
      <c r="A10" s="124"/>
      <c r="B10" s="124" t="s">
        <v>39</v>
      </c>
      <c r="C10" s="124"/>
      <c r="D10" s="124"/>
      <c r="E10" s="124"/>
      <c r="F10" s="124"/>
      <c r="G10" s="124"/>
      <c r="H10" s="124"/>
      <c r="I10" s="124"/>
      <c r="J10" s="124"/>
    </row>
    <row r="11" spans="1:10" x14ac:dyDescent="0.25">
      <c r="A11" s="122"/>
      <c r="B11" s="122"/>
      <c r="C11" s="122" t="s">
        <v>41</v>
      </c>
      <c r="D11" s="122">
        <v>6</v>
      </c>
      <c r="E11" s="122">
        <v>2</v>
      </c>
      <c r="F11" s="122">
        <v>2</v>
      </c>
      <c r="G11" s="122">
        <v>5</v>
      </c>
      <c r="H11" s="122">
        <v>5</v>
      </c>
      <c r="I11" s="122">
        <v>0</v>
      </c>
      <c r="J11" s="122">
        <v>0</v>
      </c>
    </row>
    <row r="12" spans="1:10" x14ac:dyDescent="0.25">
      <c r="A12" s="122"/>
      <c r="B12" s="122"/>
      <c r="C12" s="122" t="s">
        <v>902</v>
      </c>
      <c r="D12" s="122">
        <v>12</v>
      </c>
      <c r="E12" s="122">
        <v>21</v>
      </c>
      <c r="F12" s="122">
        <v>18</v>
      </c>
      <c r="G12" s="122">
        <v>16</v>
      </c>
      <c r="H12" s="122">
        <v>5</v>
      </c>
      <c r="I12" s="122">
        <v>0</v>
      </c>
      <c r="J12" s="122">
        <v>0</v>
      </c>
    </row>
    <row r="13" spans="1:10" x14ac:dyDescent="0.25">
      <c r="A13" s="122"/>
      <c r="B13" s="122"/>
      <c r="C13" s="122" t="s">
        <v>45</v>
      </c>
      <c r="D13" s="122">
        <v>3</v>
      </c>
      <c r="E13" s="122">
        <v>6</v>
      </c>
      <c r="F13" s="122">
        <v>5</v>
      </c>
      <c r="G13" s="122">
        <v>4</v>
      </c>
      <c r="H13" s="122">
        <v>3</v>
      </c>
      <c r="I13" s="122">
        <v>1</v>
      </c>
      <c r="J13" s="122">
        <v>0</v>
      </c>
    </row>
    <row r="14" spans="1:10" x14ac:dyDescent="0.25">
      <c r="A14" s="122"/>
      <c r="B14" s="122"/>
      <c r="C14" s="122" t="s">
        <v>47</v>
      </c>
      <c r="D14" s="122" t="s">
        <v>315</v>
      </c>
      <c r="E14" s="122">
        <v>9</v>
      </c>
      <c r="F14" s="122">
        <v>1</v>
      </c>
      <c r="G14" s="122">
        <v>6</v>
      </c>
      <c r="H14" s="122" t="s">
        <v>53</v>
      </c>
      <c r="I14" s="122">
        <v>0</v>
      </c>
      <c r="J14" s="122">
        <v>0</v>
      </c>
    </row>
    <row r="15" spans="1:10" x14ac:dyDescent="0.25">
      <c r="A15" s="122"/>
      <c r="B15" s="122"/>
      <c r="C15" s="122" t="s">
        <v>49</v>
      </c>
      <c r="D15" s="122">
        <v>1</v>
      </c>
      <c r="E15" s="122">
        <v>2</v>
      </c>
      <c r="F15" s="122">
        <v>4</v>
      </c>
      <c r="G15" s="122">
        <v>2</v>
      </c>
      <c r="H15" s="122" t="s">
        <v>53</v>
      </c>
      <c r="I15" s="122">
        <v>0</v>
      </c>
      <c r="J15" s="122">
        <v>0</v>
      </c>
    </row>
    <row r="16" spans="1:10" x14ac:dyDescent="0.25">
      <c r="A16" s="124"/>
      <c r="B16" s="124" t="s">
        <v>984</v>
      </c>
      <c r="C16" s="124"/>
      <c r="D16" s="124"/>
      <c r="E16" s="124"/>
      <c r="F16" s="124"/>
      <c r="G16" s="124"/>
      <c r="H16" s="124"/>
      <c r="I16" s="124"/>
      <c r="J16" s="124"/>
    </row>
    <row r="17" spans="1:10" x14ac:dyDescent="0.25">
      <c r="A17" s="122"/>
      <c r="B17" s="122"/>
      <c r="C17" s="122" t="s">
        <v>52</v>
      </c>
      <c r="D17" s="122">
        <v>4</v>
      </c>
      <c r="E17" s="122" t="s">
        <v>315</v>
      </c>
      <c r="F17" s="122">
        <v>5</v>
      </c>
      <c r="G17" s="122">
        <v>7</v>
      </c>
      <c r="H17" s="122">
        <v>7</v>
      </c>
      <c r="I17" s="122">
        <v>0</v>
      </c>
      <c r="J17" s="122">
        <v>1</v>
      </c>
    </row>
    <row r="18" spans="1:10" x14ac:dyDescent="0.25">
      <c r="A18" s="122"/>
      <c r="B18" s="122"/>
      <c r="C18" s="122" t="s">
        <v>55</v>
      </c>
      <c r="D18" s="122">
        <v>0</v>
      </c>
      <c r="E18" s="122">
        <v>1</v>
      </c>
      <c r="F18" s="122" t="s">
        <v>315</v>
      </c>
      <c r="G18" s="122">
        <v>1</v>
      </c>
      <c r="H18" s="122">
        <v>1</v>
      </c>
      <c r="I18" s="122">
        <v>0</v>
      </c>
      <c r="J18" s="122">
        <v>0</v>
      </c>
    </row>
    <row r="19" spans="1:10" x14ac:dyDescent="0.25">
      <c r="A19" s="122"/>
      <c r="B19" s="122"/>
      <c r="C19" s="122" t="s">
        <v>57</v>
      </c>
      <c r="D19" s="122">
        <v>0</v>
      </c>
      <c r="E19" s="122">
        <v>2</v>
      </c>
      <c r="F19" s="122">
        <v>1</v>
      </c>
      <c r="G19" s="122">
        <v>4</v>
      </c>
      <c r="H19" s="122">
        <v>4</v>
      </c>
      <c r="I19" s="122">
        <v>2</v>
      </c>
      <c r="J19" s="122">
        <v>0</v>
      </c>
    </row>
    <row r="20" spans="1:10" x14ac:dyDescent="0.25">
      <c r="A20" s="122"/>
      <c r="B20" s="122"/>
      <c r="C20" s="122" t="s">
        <v>985</v>
      </c>
      <c r="D20" s="122">
        <v>9</v>
      </c>
      <c r="E20" s="122">
        <v>6</v>
      </c>
      <c r="F20" s="122">
        <v>3</v>
      </c>
      <c r="G20" s="122">
        <v>9</v>
      </c>
      <c r="H20" s="122">
        <v>3</v>
      </c>
      <c r="I20" s="122">
        <v>2</v>
      </c>
      <c r="J20" s="122">
        <v>0</v>
      </c>
    </row>
    <row r="21" spans="1:10" x14ac:dyDescent="0.25">
      <c r="A21" s="122"/>
      <c r="B21" s="122"/>
      <c r="C21" s="122" t="s">
        <v>904</v>
      </c>
      <c r="D21" s="122">
        <v>4</v>
      </c>
      <c r="E21" s="122">
        <v>1</v>
      </c>
      <c r="F21" s="122">
        <v>6</v>
      </c>
      <c r="G21" s="122">
        <v>5</v>
      </c>
      <c r="H21" s="122">
        <v>1</v>
      </c>
      <c r="I21" s="122">
        <v>0</v>
      </c>
      <c r="J21" s="122">
        <v>0</v>
      </c>
    </row>
    <row r="22" spans="1:10" x14ac:dyDescent="0.25">
      <c r="A22" s="123" t="s">
        <v>63</v>
      </c>
      <c r="B22" s="123"/>
      <c r="C22" s="123"/>
      <c r="D22" s="123">
        <v>230</v>
      </c>
      <c r="E22" s="123">
        <v>232</v>
      </c>
      <c r="F22" s="123">
        <v>234</v>
      </c>
      <c r="G22" s="123">
        <v>425</v>
      </c>
      <c r="H22" s="123">
        <v>174</v>
      </c>
      <c r="I22" s="123">
        <v>13</v>
      </c>
      <c r="J22" s="123">
        <v>10</v>
      </c>
    </row>
    <row r="23" spans="1:10" x14ac:dyDescent="0.25">
      <c r="A23" s="124"/>
      <c r="B23" s="124" t="s">
        <v>64</v>
      </c>
      <c r="C23" s="124"/>
      <c r="D23" s="124"/>
      <c r="E23" s="124"/>
      <c r="F23" s="124"/>
      <c r="G23" s="124"/>
      <c r="H23" s="124"/>
      <c r="I23" s="124"/>
      <c r="J23" s="124"/>
    </row>
    <row r="24" spans="1:10" x14ac:dyDescent="0.25">
      <c r="A24" s="122"/>
      <c r="B24" s="122"/>
      <c r="C24" s="122" t="s">
        <v>66</v>
      </c>
      <c r="D24" s="122" t="s">
        <v>315</v>
      </c>
      <c r="E24" s="122">
        <v>20</v>
      </c>
      <c r="F24" s="122">
        <v>29</v>
      </c>
      <c r="G24" s="122">
        <v>16</v>
      </c>
      <c r="H24" s="122">
        <v>15</v>
      </c>
      <c r="I24" s="122">
        <v>1</v>
      </c>
      <c r="J24" s="122">
        <v>1</v>
      </c>
    </row>
    <row r="25" spans="1:10" x14ac:dyDescent="0.25">
      <c r="A25" s="122"/>
      <c r="B25" s="122"/>
      <c r="C25" s="122" t="s">
        <v>789</v>
      </c>
      <c r="D25" s="122" t="s">
        <v>315</v>
      </c>
      <c r="E25" s="122">
        <v>8</v>
      </c>
      <c r="F25" s="122">
        <v>9</v>
      </c>
      <c r="G25" s="122">
        <v>26</v>
      </c>
      <c r="H25" s="122">
        <v>20</v>
      </c>
      <c r="I25" s="122">
        <v>0</v>
      </c>
      <c r="J25" s="122">
        <v>0</v>
      </c>
    </row>
    <row r="26" spans="1:10" x14ac:dyDescent="0.25">
      <c r="A26" s="122"/>
      <c r="B26" s="122"/>
      <c r="C26" s="122" t="s">
        <v>70</v>
      </c>
      <c r="D26" s="122">
        <v>3</v>
      </c>
      <c r="E26" s="122">
        <v>1</v>
      </c>
      <c r="F26" s="122" t="s">
        <v>315</v>
      </c>
      <c r="G26" s="122" t="s">
        <v>315</v>
      </c>
      <c r="H26" s="122" t="s">
        <v>53</v>
      </c>
      <c r="I26" s="122">
        <v>0</v>
      </c>
      <c r="J26" s="122">
        <v>0</v>
      </c>
    </row>
    <row r="27" spans="1:10" x14ac:dyDescent="0.25">
      <c r="A27" s="122"/>
      <c r="B27" s="122"/>
      <c r="C27" s="122" t="s">
        <v>72</v>
      </c>
      <c r="D27" s="122">
        <v>8</v>
      </c>
      <c r="E27" s="122">
        <v>3</v>
      </c>
      <c r="F27" s="122">
        <v>8</v>
      </c>
      <c r="G27" s="122">
        <v>12</v>
      </c>
      <c r="H27" s="122">
        <v>6</v>
      </c>
      <c r="I27" s="122">
        <v>0</v>
      </c>
      <c r="J27" s="122">
        <v>1</v>
      </c>
    </row>
    <row r="28" spans="1:10" x14ac:dyDescent="0.25">
      <c r="A28" s="124"/>
      <c r="B28" s="124" t="s">
        <v>73</v>
      </c>
      <c r="C28" s="124"/>
      <c r="D28" s="124"/>
      <c r="E28" s="124"/>
      <c r="F28" s="124"/>
      <c r="G28" s="124"/>
      <c r="H28" s="124"/>
      <c r="I28" s="124"/>
      <c r="J28" s="124"/>
    </row>
    <row r="29" spans="1:10" x14ac:dyDescent="0.25">
      <c r="A29" s="122"/>
      <c r="B29" s="122"/>
      <c r="C29" s="122" t="s">
        <v>75</v>
      </c>
      <c r="D29" s="122">
        <v>3</v>
      </c>
      <c r="E29" s="122">
        <v>9</v>
      </c>
      <c r="F29" s="122" t="s">
        <v>315</v>
      </c>
      <c r="G29" s="122">
        <v>7</v>
      </c>
      <c r="H29" s="122">
        <v>4</v>
      </c>
      <c r="I29" s="122">
        <v>1</v>
      </c>
      <c r="J29" s="122">
        <v>1</v>
      </c>
    </row>
    <row r="30" spans="1:10" x14ac:dyDescent="0.25">
      <c r="A30" s="122"/>
      <c r="B30" s="122"/>
      <c r="C30" s="122" t="s">
        <v>790</v>
      </c>
      <c r="D30" s="122">
        <v>0</v>
      </c>
      <c r="E30" s="122">
        <v>2</v>
      </c>
      <c r="F30" s="122">
        <v>6</v>
      </c>
      <c r="G30" s="122">
        <v>1</v>
      </c>
      <c r="H30" s="122">
        <v>3</v>
      </c>
      <c r="I30" s="122">
        <v>1</v>
      </c>
      <c r="J30" s="122">
        <v>0</v>
      </c>
    </row>
    <row r="31" spans="1:10" x14ac:dyDescent="0.25">
      <c r="A31" s="122"/>
      <c r="B31" s="122"/>
      <c r="C31" s="122" t="s">
        <v>79</v>
      </c>
      <c r="D31" s="122">
        <v>5</v>
      </c>
      <c r="E31" s="122">
        <v>11</v>
      </c>
      <c r="F31" s="122">
        <v>8</v>
      </c>
      <c r="G31" s="122">
        <v>10</v>
      </c>
      <c r="H31" s="122">
        <v>4</v>
      </c>
      <c r="I31" s="122">
        <v>0</v>
      </c>
      <c r="J31" s="122">
        <v>0</v>
      </c>
    </row>
    <row r="32" spans="1:10" x14ac:dyDescent="0.25">
      <c r="A32" s="122"/>
      <c r="B32" s="122"/>
      <c r="C32" s="122" t="s">
        <v>986</v>
      </c>
      <c r="D32" s="122">
        <v>1</v>
      </c>
      <c r="E32" s="122">
        <v>3</v>
      </c>
      <c r="F32" s="122">
        <v>2</v>
      </c>
      <c r="G32" s="122">
        <v>3</v>
      </c>
      <c r="H32" s="122">
        <v>6</v>
      </c>
      <c r="I32" s="122">
        <v>0</v>
      </c>
      <c r="J32" s="122">
        <v>0</v>
      </c>
    </row>
    <row r="33" spans="1:10" x14ac:dyDescent="0.25">
      <c r="A33" s="122"/>
      <c r="B33" s="122"/>
      <c r="C33" s="122" t="s">
        <v>987</v>
      </c>
      <c r="D33" s="122">
        <v>4</v>
      </c>
      <c r="E33" s="122">
        <v>2</v>
      </c>
      <c r="F33" s="122">
        <v>3</v>
      </c>
      <c r="G33" s="122">
        <v>7</v>
      </c>
      <c r="H33" s="122">
        <v>2</v>
      </c>
      <c r="I33" s="122">
        <v>0</v>
      </c>
      <c r="J33" s="122">
        <v>0</v>
      </c>
    </row>
    <row r="34" spans="1:10" x14ac:dyDescent="0.25">
      <c r="A34" s="122"/>
      <c r="B34" s="122"/>
      <c r="C34" s="122" t="s">
        <v>988</v>
      </c>
      <c r="D34" s="122">
        <v>12</v>
      </c>
      <c r="E34" s="122">
        <v>8</v>
      </c>
      <c r="F34" s="122">
        <v>5</v>
      </c>
      <c r="G34" s="122">
        <v>12</v>
      </c>
      <c r="H34" s="122">
        <v>11</v>
      </c>
      <c r="I34" s="122">
        <v>2</v>
      </c>
      <c r="J34" s="122">
        <v>1</v>
      </c>
    </row>
    <row r="35" spans="1:10" x14ac:dyDescent="0.25">
      <c r="A35" s="124"/>
      <c r="B35" s="124" t="s">
        <v>86</v>
      </c>
      <c r="C35" s="124"/>
      <c r="D35" s="124"/>
      <c r="E35" s="124"/>
      <c r="F35" s="124"/>
      <c r="G35" s="124"/>
      <c r="H35" s="124"/>
      <c r="I35" s="124"/>
      <c r="J35" s="124"/>
    </row>
    <row r="36" spans="1:10" x14ac:dyDescent="0.25">
      <c r="A36" s="122"/>
      <c r="B36" s="122"/>
      <c r="C36" s="122" t="s">
        <v>88</v>
      </c>
      <c r="D36" s="122">
        <v>7</v>
      </c>
      <c r="E36" s="122">
        <v>8</v>
      </c>
      <c r="F36" s="122" t="s">
        <v>315</v>
      </c>
      <c r="G36" s="122">
        <v>3</v>
      </c>
      <c r="H36" s="122">
        <v>1</v>
      </c>
      <c r="I36" s="122">
        <v>1</v>
      </c>
      <c r="J36" s="122">
        <v>0</v>
      </c>
    </row>
    <row r="37" spans="1:10" x14ac:dyDescent="0.25">
      <c r="A37" s="122"/>
      <c r="B37" s="122"/>
      <c r="C37" s="122" t="s">
        <v>90</v>
      </c>
      <c r="D37" s="122">
        <v>5</v>
      </c>
      <c r="E37" s="122">
        <v>5</v>
      </c>
      <c r="F37" s="122">
        <v>4</v>
      </c>
      <c r="G37" s="122">
        <v>4</v>
      </c>
      <c r="H37" s="122">
        <v>2</v>
      </c>
      <c r="I37" s="122">
        <v>0</v>
      </c>
      <c r="J37" s="122">
        <v>0</v>
      </c>
    </row>
    <row r="38" spans="1:10" x14ac:dyDescent="0.25">
      <c r="A38" s="122"/>
      <c r="B38" s="122"/>
      <c r="C38" s="122" t="s">
        <v>92</v>
      </c>
      <c r="D38" s="122">
        <v>12</v>
      </c>
      <c r="E38" s="122">
        <v>16</v>
      </c>
      <c r="F38" s="122">
        <v>12</v>
      </c>
      <c r="G38" s="122">
        <v>24</v>
      </c>
      <c r="H38" s="122">
        <v>15</v>
      </c>
      <c r="I38" s="122">
        <v>0</v>
      </c>
      <c r="J38" s="122">
        <v>0</v>
      </c>
    </row>
    <row r="39" spans="1:10" x14ac:dyDescent="0.25">
      <c r="A39" s="122"/>
      <c r="B39" s="122"/>
      <c r="C39" s="122" t="s">
        <v>989</v>
      </c>
      <c r="D39" s="122">
        <v>4</v>
      </c>
      <c r="E39" s="122">
        <v>5</v>
      </c>
      <c r="F39" s="122">
        <v>2</v>
      </c>
      <c r="G39" s="122">
        <v>5</v>
      </c>
      <c r="H39" s="122">
        <v>3</v>
      </c>
      <c r="I39" s="122">
        <v>0</v>
      </c>
      <c r="J39" s="122">
        <v>0</v>
      </c>
    </row>
    <row r="40" spans="1:10" x14ac:dyDescent="0.25">
      <c r="A40" s="122"/>
      <c r="B40" s="122"/>
      <c r="C40" s="122" t="s">
        <v>96</v>
      </c>
      <c r="D40" s="122">
        <v>4</v>
      </c>
      <c r="E40" s="122">
        <v>2</v>
      </c>
      <c r="F40" s="122">
        <v>3</v>
      </c>
      <c r="G40" s="122" t="s">
        <v>315</v>
      </c>
      <c r="H40" s="122">
        <v>3</v>
      </c>
      <c r="I40" s="122">
        <v>1</v>
      </c>
      <c r="J40" s="122">
        <v>0</v>
      </c>
    </row>
    <row r="41" spans="1:10" x14ac:dyDescent="0.25">
      <c r="A41" s="122"/>
      <c r="B41" s="122"/>
      <c r="C41" s="122" t="s">
        <v>98</v>
      </c>
      <c r="D41" s="122">
        <v>1</v>
      </c>
      <c r="E41" s="122">
        <v>2</v>
      </c>
      <c r="F41" s="122">
        <v>1</v>
      </c>
      <c r="G41" s="122">
        <v>2</v>
      </c>
      <c r="H41" s="122">
        <v>1</v>
      </c>
      <c r="I41" s="122">
        <v>0</v>
      </c>
      <c r="J41" s="122">
        <v>0</v>
      </c>
    </row>
    <row r="42" spans="1:10" x14ac:dyDescent="0.25">
      <c r="A42" s="122"/>
      <c r="B42" s="122"/>
      <c r="C42" s="122" t="s">
        <v>100</v>
      </c>
      <c r="D42" s="122">
        <v>7</v>
      </c>
      <c r="E42" s="122">
        <v>5</v>
      </c>
      <c r="F42" s="122">
        <v>1</v>
      </c>
      <c r="G42" s="122">
        <v>5</v>
      </c>
      <c r="H42" s="122">
        <v>5</v>
      </c>
      <c r="I42" s="122">
        <v>1</v>
      </c>
      <c r="J42" s="122">
        <v>0</v>
      </c>
    </row>
    <row r="43" spans="1:10" x14ac:dyDescent="0.25">
      <c r="A43" s="122"/>
      <c r="B43" s="122"/>
      <c r="C43" s="122" t="s">
        <v>102</v>
      </c>
      <c r="D43" s="122">
        <v>7</v>
      </c>
      <c r="E43" s="122">
        <v>6</v>
      </c>
      <c r="F43" s="122">
        <v>5</v>
      </c>
      <c r="G43" s="122">
        <v>8</v>
      </c>
      <c r="H43" s="122">
        <v>3</v>
      </c>
      <c r="I43" s="122">
        <v>0</v>
      </c>
      <c r="J43" s="122">
        <v>1</v>
      </c>
    </row>
    <row r="44" spans="1:10" x14ac:dyDescent="0.25">
      <c r="A44" s="122"/>
      <c r="B44" s="122"/>
      <c r="C44" s="122" t="s">
        <v>104</v>
      </c>
      <c r="D44" s="122">
        <v>24</v>
      </c>
      <c r="E44" s="122">
        <v>19</v>
      </c>
      <c r="F44" s="122" t="s">
        <v>315</v>
      </c>
      <c r="G44" s="122">
        <v>21</v>
      </c>
      <c r="H44" s="122">
        <v>13</v>
      </c>
      <c r="I44" s="122">
        <v>0</v>
      </c>
      <c r="J44" s="122">
        <v>1</v>
      </c>
    </row>
    <row r="45" spans="1:10" x14ac:dyDescent="0.25">
      <c r="A45" s="122"/>
      <c r="B45" s="122"/>
      <c r="C45" s="122" t="s">
        <v>106</v>
      </c>
      <c r="D45" s="122">
        <v>3</v>
      </c>
      <c r="E45" s="122">
        <v>3</v>
      </c>
      <c r="F45" s="122">
        <v>4</v>
      </c>
      <c r="G45" s="122">
        <v>12</v>
      </c>
      <c r="H45" s="122">
        <v>7</v>
      </c>
      <c r="I45" s="122">
        <v>0</v>
      </c>
      <c r="J45" s="122">
        <v>0</v>
      </c>
    </row>
    <row r="46" spans="1:10" x14ac:dyDescent="0.25">
      <c r="A46" s="124"/>
      <c r="B46" s="124" t="s">
        <v>111</v>
      </c>
      <c r="C46" s="124"/>
      <c r="D46" s="124"/>
      <c r="E46" s="124"/>
      <c r="F46" s="124"/>
      <c r="G46" s="124"/>
      <c r="H46" s="124"/>
      <c r="I46" s="124"/>
      <c r="J46" s="124"/>
    </row>
    <row r="47" spans="1:10" x14ac:dyDescent="0.25">
      <c r="A47" s="122"/>
      <c r="B47" s="122"/>
      <c r="C47" s="122" t="s">
        <v>791</v>
      </c>
      <c r="D47" s="122">
        <v>12</v>
      </c>
      <c r="E47" s="122">
        <v>6</v>
      </c>
      <c r="F47" s="122" t="s">
        <v>315</v>
      </c>
      <c r="G47" s="122">
        <v>8</v>
      </c>
      <c r="H47" s="122">
        <v>7</v>
      </c>
      <c r="I47" s="122">
        <v>0</v>
      </c>
      <c r="J47" s="122">
        <v>0</v>
      </c>
    </row>
    <row r="48" spans="1:10" x14ac:dyDescent="0.25">
      <c r="A48" s="122"/>
      <c r="B48" s="122"/>
      <c r="C48" s="122" t="s">
        <v>110</v>
      </c>
      <c r="D48" s="122">
        <v>1</v>
      </c>
      <c r="E48" s="122">
        <v>0</v>
      </c>
      <c r="F48" s="122">
        <v>1</v>
      </c>
      <c r="G48" s="122" t="s">
        <v>53</v>
      </c>
      <c r="H48" s="122" t="s">
        <v>53</v>
      </c>
      <c r="I48" s="122">
        <v>1</v>
      </c>
      <c r="J48" s="122">
        <v>0</v>
      </c>
    </row>
    <row r="49" spans="1:10" x14ac:dyDescent="0.25">
      <c r="A49" s="122"/>
      <c r="B49" s="122"/>
      <c r="C49" s="122" t="s">
        <v>113</v>
      </c>
      <c r="D49" s="122">
        <v>1</v>
      </c>
      <c r="E49" s="122">
        <v>3</v>
      </c>
      <c r="F49" s="122">
        <v>2</v>
      </c>
      <c r="G49" s="122">
        <v>3</v>
      </c>
      <c r="H49" s="122" t="s">
        <v>53</v>
      </c>
      <c r="I49" s="122">
        <v>1</v>
      </c>
      <c r="J49" s="122">
        <v>2</v>
      </c>
    </row>
    <row r="50" spans="1:10" x14ac:dyDescent="0.25">
      <c r="A50" s="122"/>
      <c r="B50" s="122"/>
      <c r="C50" s="122" t="s">
        <v>115</v>
      </c>
      <c r="D50" s="122">
        <v>0</v>
      </c>
      <c r="E50" s="122">
        <v>0</v>
      </c>
      <c r="F50" s="122" t="s">
        <v>315</v>
      </c>
      <c r="G50" s="122">
        <v>1</v>
      </c>
      <c r="H50" s="122">
        <v>3</v>
      </c>
      <c r="I50" s="122">
        <v>0</v>
      </c>
      <c r="J50" s="122">
        <v>0</v>
      </c>
    </row>
    <row r="51" spans="1:10" x14ac:dyDescent="0.25">
      <c r="A51" s="122"/>
      <c r="B51" s="122"/>
      <c r="C51" s="122" t="s">
        <v>117</v>
      </c>
      <c r="D51" s="122">
        <v>11</v>
      </c>
      <c r="E51" s="122">
        <v>9</v>
      </c>
      <c r="F51" s="122">
        <v>7</v>
      </c>
      <c r="G51" s="122">
        <v>8</v>
      </c>
      <c r="H51" s="122">
        <v>3</v>
      </c>
      <c r="I51" s="122">
        <v>1</v>
      </c>
      <c r="J51" s="122">
        <v>0</v>
      </c>
    </row>
    <row r="52" spans="1:10" x14ac:dyDescent="0.25">
      <c r="A52" s="122"/>
      <c r="B52" s="122"/>
      <c r="C52" s="122" t="s">
        <v>119</v>
      </c>
      <c r="D52" s="122">
        <v>1</v>
      </c>
      <c r="E52" s="122">
        <v>5</v>
      </c>
      <c r="F52" s="122">
        <v>4</v>
      </c>
      <c r="G52" s="122">
        <v>4</v>
      </c>
      <c r="H52" s="122">
        <v>4</v>
      </c>
      <c r="I52" s="122">
        <v>1</v>
      </c>
      <c r="J52" s="122">
        <v>0</v>
      </c>
    </row>
    <row r="53" spans="1:10" x14ac:dyDescent="0.25">
      <c r="A53" s="122"/>
      <c r="B53" s="122"/>
      <c r="C53" s="122" t="s">
        <v>121</v>
      </c>
      <c r="D53" s="122">
        <v>3</v>
      </c>
      <c r="E53" s="122">
        <v>4</v>
      </c>
      <c r="F53" s="122">
        <v>8</v>
      </c>
      <c r="G53" s="122">
        <v>1</v>
      </c>
      <c r="H53" s="122">
        <v>2</v>
      </c>
      <c r="I53" s="122">
        <v>0</v>
      </c>
      <c r="J53" s="122">
        <v>0</v>
      </c>
    </row>
    <row r="54" spans="1:10" x14ac:dyDescent="0.25">
      <c r="A54" s="122"/>
      <c r="B54" s="122"/>
      <c r="C54" s="122" t="s">
        <v>123</v>
      </c>
      <c r="D54" s="122">
        <v>2</v>
      </c>
      <c r="E54" s="122">
        <v>3</v>
      </c>
      <c r="F54" s="122">
        <v>4</v>
      </c>
      <c r="G54" s="122">
        <v>7</v>
      </c>
      <c r="H54" s="122">
        <v>1</v>
      </c>
      <c r="I54" s="122">
        <v>0</v>
      </c>
      <c r="J54" s="122">
        <v>0</v>
      </c>
    </row>
    <row r="55" spans="1:10" x14ac:dyDescent="0.25">
      <c r="A55" s="122"/>
      <c r="B55" s="122"/>
      <c r="C55" s="122" t="s">
        <v>125</v>
      </c>
      <c r="D55" s="122">
        <v>3</v>
      </c>
      <c r="E55" s="122">
        <v>4</v>
      </c>
      <c r="F55" s="122">
        <v>6</v>
      </c>
      <c r="G55" s="122">
        <v>10</v>
      </c>
      <c r="H55" s="122">
        <v>5</v>
      </c>
      <c r="I55" s="122">
        <v>0</v>
      </c>
      <c r="J55" s="122">
        <v>1</v>
      </c>
    </row>
    <row r="56" spans="1:10" x14ac:dyDescent="0.25">
      <c r="A56" s="122"/>
      <c r="B56" s="122"/>
      <c r="C56" s="122" t="s">
        <v>127</v>
      </c>
      <c r="D56" s="122">
        <v>7</v>
      </c>
      <c r="E56" s="122">
        <v>5</v>
      </c>
      <c r="F56" s="122">
        <v>9</v>
      </c>
      <c r="G56" s="122">
        <v>6</v>
      </c>
      <c r="H56" s="122">
        <v>1</v>
      </c>
      <c r="I56" s="122">
        <v>0</v>
      </c>
      <c r="J56" s="122">
        <v>1</v>
      </c>
    </row>
    <row r="57" spans="1:10" x14ac:dyDescent="0.25">
      <c r="A57" s="122"/>
      <c r="B57" s="122"/>
      <c r="C57" s="122" t="s">
        <v>129</v>
      </c>
      <c r="D57" s="122">
        <v>2</v>
      </c>
      <c r="E57" s="122">
        <v>0</v>
      </c>
      <c r="F57" s="122" t="s">
        <v>315</v>
      </c>
      <c r="G57" s="122" t="s">
        <v>315</v>
      </c>
      <c r="H57" s="122" t="s">
        <v>53</v>
      </c>
      <c r="I57" s="122">
        <v>0</v>
      </c>
      <c r="J57" s="122">
        <v>0</v>
      </c>
    </row>
    <row r="58" spans="1:10" x14ac:dyDescent="0.25">
      <c r="A58" s="122"/>
      <c r="B58" s="122"/>
      <c r="C58" s="122" t="s">
        <v>131</v>
      </c>
      <c r="D58" s="122">
        <v>0</v>
      </c>
      <c r="E58" s="122">
        <v>1</v>
      </c>
      <c r="F58" s="122" t="s">
        <v>315</v>
      </c>
      <c r="G58" s="122" t="s">
        <v>315</v>
      </c>
      <c r="H58" s="122" t="s">
        <v>53</v>
      </c>
      <c r="I58" s="122">
        <v>0</v>
      </c>
      <c r="J58" s="122">
        <v>0</v>
      </c>
    </row>
    <row r="59" spans="1:10" x14ac:dyDescent="0.25">
      <c r="A59" s="122"/>
      <c r="B59" s="122"/>
      <c r="C59" s="122" t="s">
        <v>133</v>
      </c>
      <c r="D59" s="122">
        <v>5</v>
      </c>
      <c r="E59" s="122">
        <v>3</v>
      </c>
      <c r="F59" s="122">
        <v>6</v>
      </c>
      <c r="G59" s="122">
        <v>4</v>
      </c>
      <c r="H59" s="122">
        <v>2</v>
      </c>
      <c r="I59" s="122">
        <v>0</v>
      </c>
      <c r="J59" s="122">
        <v>0</v>
      </c>
    </row>
    <row r="60" spans="1:10" x14ac:dyDescent="0.25">
      <c r="A60" s="122"/>
      <c r="B60" s="122"/>
      <c r="C60" s="122" t="s">
        <v>135</v>
      </c>
      <c r="D60" s="122">
        <v>3</v>
      </c>
      <c r="E60" s="122">
        <v>7</v>
      </c>
      <c r="F60" s="122">
        <v>4</v>
      </c>
      <c r="G60" s="122" t="s">
        <v>315</v>
      </c>
      <c r="H60" s="122">
        <v>2</v>
      </c>
      <c r="I60" s="122">
        <v>0</v>
      </c>
      <c r="J60" s="122">
        <v>0</v>
      </c>
    </row>
    <row r="61" spans="1:10" x14ac:dyDescent="0.25">
      <c r="A61" s="124"/>
      <c r="B61" s="124" t="s">
        <v>136</v>
      </c>
      <c r="C61" s="124"/>
      <c r="D61" s="124"/>
      <c r="E61" s="124"/>
      <c r="F61" s="124"/>
      <c r="G61" s="124"/>
      <c r="H61" s="124"/>
      <c r="I61" s="124"/>
      <c r="J61" s="124"/>
    </row>
    <row r="62" spans="1:10" x14ac:dyDescent="0.25">
      <c r="A62" s="122"/>
      <c r="B62" s="122"/>
      <c r="C62" s="122" t="s">
        <v>138</v>
      </c>
      <c r="D62" s="122">
        <v>1</v>
      </c>
      <c r="E62" s="122">
        <v>4</v>
      </c>
      <c r="F62" s="122">
        <v>1</v>
      </c>
      <c r="G62" s="122">
        <v>2</v>
      </c>
      <c r="H62" s="122">
        <v>2</v>
      </c>
      <c r="I62" s="122">
        <v>0</v>
      </c>
      <c r="J62" s="122">
        <v>0</v>
      </c>
    </row>
    <row r="63" spans="1:10" x14ac:dyDescent="0.25">
      <c r="A63" s="122"/>
      <c r="B63" s="122"/>
      <c r="C63" s="122" t="s">
        <v>140</v>
      </c>
      <c r="D63" s="122">
        <v>13</v>
      </c>
      <c r="E63" s="122">
        <v>7</v>
      </c>
      <c r="F63" s="122">
        <v>7</v>
      </c>
      <c r="G63" s="122">
        <v>3</v>
      </c>
      <c r="H63" s="122">
        <v>7</v>
      </c>
      <c r="I63" s="122">
        <v>0</v>
      </c>
      <c r="J63" s="122">
        <v>0</v>
      </c>
    </row>
    <row r="64" spans="1:10" x14ac:dyDescent="0.25">
      <c r="A64" s="122"/>
      <c r="B64" s="122"/>
      <c r="C64" s="122" t="s">
        <v>142</v>
      </c>
      <c r="D64" s="122">
        <v>16</v>
      </c>
      <c r="E64" s="122">
        <v>23</v>
      </c>
      <c r="F64" s="122">
        <v>12</v>
      </c>
      <c r="G64" s="122">
        <v>5</v>
      </c>
      <c r="H64" s="122">
        <v>7</v>
      </c>
      <c r="I64" s="122">
        <v>1</v>
      </c>
      <c r="J64" s="122">
        <v>0</v>
      </c>
    </row>
    <row r="65" spans="1:10" x14ac:dyDescent="0.25">
      <c r="A65" s="122"/>
      <c r="B65" s="122"/>
      <c r="C65" s="122" t="s">
        <v>990</v>
      </c>
      <c r="D65" s="122">
        <v>4</v>
      </c>
      <c r="E65" s="122">
        <v>2</v>
      </c>
      <c r="F65" s="122">
        <v>1</v>
      </c>
      <c r="G65" s="122">
        <v>1</v>
      </c>
      <c r="H65" s="122">
        <v>1</v>
      </c>
      <c r="I65" s="122">
        <v>0</v>
      </c>
      <c r="J65" s="122">
        <v>0</v>
      </c>
    </row>
    <row r="66" spans="1:10" x14ac:dyDescent="0.25">
      <c r="A66" s="122"/>
      <c r="B66" s="122"/>
      <c r="C66" s="122" t="s">
        <v>146</v>
      </c>
      <c r="D66" s="122">
        <v>9</v>
      </c>
      <c r="E66" s="122">
        <v>8</v>
      </c>
      <c r="F66" s="122">
        <v>11</v>
      </c>
      <c r="G66" s="122">
        <v>10</v>
      </c>
      <c r="H66" s="122">
        <v>3</v>
      </c>
      <c r="I66" s="122">
        <v>0</v>
      </c>
      <c r="J66" s="122">
        <v>0</v>
      </c>
    </row>
    <row r="67" spans="1:10" x14ac:dyDescent="0.25">
      <c r="A67" s="123" t="s">
        <v>991</v>
      </c>
      <c r="B67" s="123"/>
      <c r="C67" s="123"/>
      <c r="D67" s="123">
        <v>221</v>
      </c>
      <c r="E67" s="123">
        <v>213</v>
      </c>
      <c r="F67" s="123">
        <v>224</v>
      </c>
      <c r="G67" s="123">
        <v>385</v>
      </c>
      <c r="H67" s="123">
        <v>136</v>
      </c>
      <c r="I67" s="123">
        <v>13</v>
      </c>
      <c r="J67" s="123">
        <v>12</v>
      </c>
    </row>
    <row r="68" spans="1:10" x14ac:dyDescent="0.25">
      <c r="A68" s="124"/>
      <c r="B68" s="124" t="s">
        <v>149</v>
      </c>
      <c r="C68" s="124"/>
      <c r="D68" s="124"/>
      <c r="E68" s="124"/>
      <c r="F68" s="124"/>
      <c r="G68" s="124"/>
      <c r="H68" s="124"/>
      <c r="I68" s="124"/>
      <c r="J68" s="124"/>
    </row>
    <row r="69" spans="1:10" x14ac:dyDescent="0.25">
      <c r="A69" s="122"/>
      <c r="B69" s="122"/>
      <c r="C69" s="122" t="s">
        <v>793</v>
      </c>
      <c r="D69" s="122">
        <v>26</v>
      </c>
      <c r="E69" s="122">
        <v>26</v>
      </c>
      <c r="F69" s="122">
        <v>26</v>
      </c>
      <c r="G69" s="122">
        <v>26</v>
      </c>
      <c r="H69" s="122">
        <v>13</v>
      </c>
      <c r="I69" s="122">
        <v>1</v>
      </c>
      <c r="J69" s="122">
        <v>0</v>
      </c>
    </row>
    <row r="70" spans="1:10" x14ac:dyDescent="0.25">
      <c r="A70" s="122"/>
      <c r="B70" s="122"/>
      <c r="C70" s="122" t="s">
        <v>909</v>
      </c>
      <c r="D70" s="122">
        <v>6</v>
      </c>
      <c r="E70" s="122">
        <v>5</v>
      </c>
      <c r="F70" s="122">
        <v>2</v>
      </c>
      <c r="G70" s="122">
        <v>6</v>
      </c>
      <c r="H70" s="122">
        <v>7</v>
      </c>
      <c r="I70" s="122">
        <v>2</v>
      </c>
      <c r="J70" s="122">
        <v>0</v>
      </c>
    </row>
    <row r="71" spans="1:10" x14ac:dyDescent="0.25">
      <c r="A71" s="124"/>
      <c r="B71" s="124" t="s">
        <v>992</v>
      </c>
      <c r="C71" s="124"/>
      <c r="D71" s="124"/>
      <c r="E71" s="124"/>
      <c r="F71" s="124"/>
      <c r="G71" s="124"/>
      <c r="H71" s="124"/>
      <c r="I71" s="124"/>
      <c r="J71" s="124"/>
    </row>
    <row r="72" spans="1:10" x14ac:dyDescent="0.25">
      <c r="A72" s="122"/>
      <c r="B72" s="122"/>
      <c r="C72" s="122" t="s">
        <v>910</v>
      </c>
      <c r="D72" s="122" t="s">
        <v>315</v>
      </c>
      <c r="E72" s="122">
        <v>1</v>
      </c>
      <c r="F72" s="122" t="s">
        <v>315</v>
      </c>
      <c r="G72" s="122">
        <v>5</v>
      </c>
      <c r="H72" s="122">
        <v>1</v>
      </c>
      <c r="I72" s="122">
        <v>0</v>
      </c>
      <c r="J72" s="122">
        <v>0</v>
      </c>
    </row>
    <row r="73" spans="1:10" x14ac:dyDescent="0.25">
      <c r="A73" s="122"/>
      <c r="B73" s="122"/>
      <c r="C73" s="122" t="s">
        <v>993</v>
      </c>
      <c r="D73" s="122">
        <v>12</v>
      </c>
      <c r="E73" s="122">
        <v>9</v>
      </c>
      <c r="F73" s="122">
        <v>4</v>
      </c>
      <c r="G73" s="122">
        <v>4</v>
      </c>
      <c r="H73" s="122">
        <v>2</v>
      </c>
      <c r="I73" s="122">
        <v>0</v>
      </c>
      <c r="J73" s="122">
        <v>0</v>
      </c>
    </row>
    <row r="74" spans="1:10" x14ac:dyDescent="0.25">
      <c r="A74" s="124"/>
      <c r="B74" s="124" t="s">
        <v>795</v>
      </c>
      <c r="C74" s="124"/>
      <c r="D74" s="124"/>
      <c r="E74" s="124"/>
      <c r="F74" s="124"/>
      <c r="G74" s="124"/>
      <c r="H74" s="124"/>
      <c r="I74" s="124"/>
      <c r="J74" s="124"/>
    </row>
    <row r="75" spans="1:10" x14ac:dyDescent="0.25">
      <c r="A75" s="122"/>
      <c r="B75" s="122"/>
      <c r="C75" s="122" t="s">
        <v>911</v>
      </c>
      <c r="D75" s="122">
        <v>7</v>
      </c>
      <c r="E75" s="122">
        <v>6</v>
      </c>
      <c r="F75" s="122">
        <v>12</v>
      </c>
      <c r="G75" s="122">
        <v>11</v>
      </c>
      <c r="H75" s="122">
        <v>9</v>
      </c>
      <c r="I75" s="122">
        <v>0</v>
      </c>
      <c r="J75" s="122">
        <v>0</v>
      </c>
    </row>
    <row r="76" spans="1:10" x14ac:dyDescent="0.25">
      <c r="A76" s="122"/>
      <c r="B76" s="122"/>
      <c r="C76" s="122" t="s">
        <v>994</v>
      </c>
      <c r="D76" s="122" t="s">
        <v>315</v>
      </c>
      <c r="E76" s="122">
        <v>2</v>
      </c>
      <c r="F76" s="122">
        <v>2</v>
      </c>
      <c r="G76" s="122">
        <v>3</v>
      </c>
      <c r="H76" s="122">
        <v>4</v>
      </c>
      <c r="I76" s="122">
        <v>0</v>
      </c>
      <c r="J76" s="122">
        <v>0</v>
      </c>
    </row>
    <row r="77" spans="1:10" x14ac:dyDescent="0.25">
      <c r="A77" s="122"/>
      <c r="B77" s="122"/>
      <c r="C77" s="122" t="s">
        <v>165</v>
      </c>
      <c r="D77" s="122">
        <v>11</v>
      </c>
      <c r="E77" s="122">
        <v>6</v>
      </c>
      <c r="F77" s="122">
        <v>9</v>
      </c>
      <c r="G77" s="122">
        <v>6</v>
      </c>
      <c r="H77" s="122">
        <v>7</v>
      </c>
      <c r="I77" s="122">
        <v>0</v>
      </c>
      <c r="J77" s="122">
        <v>0</v>
      </c>
    </row>
    <row r="78" spans="1:10" x14ac:dyDescent="0.25">
      <c r="A78" s="122"/>
      <c r="B78" s="122"/>
      <c r="C78" s="122" t="s">
        <v>995</v>
      </c>
      <c r="D78" s="122">
        <v>19</v>
      </c>
      <c r="E78" s="122">
        <v>18</v>
      </c>
      <c r="F78" s="122">
        <v>11</v>
      </c>
      <c r="G78" s="122">
        <v>24</v>
      </c>
      <c r="H78" s="122">
        <v>12</v>
      </c>
      <c r="I78" s="122">
        <v>0</v>
      </c>
      <c r="J78" s="122">
        <v>1</v>
      </c>
    </row>
    <row r="79" spans="1:10" x14ac:dyDescent="0.25">
      <c r="A79" s="122"/>
      <c r="B79" s="122"/>
      <c r="C79" s="122" t="s">
        <v>169</v>
      </c>
      <c r="D79" s="122">
        <v>11</v>
      </c>
      <c r="E79" s="122">
        <v>4</v>
      </c>
      <c r="F79" s="122">
        <v>4</v>
      </c>
      <c r="G79" s="122">
        <v>5</v>
      </c>
      <c r="H79" s="122">
        <v>3</v>
      </c>
      <c r="I79" s="122">
        <v>1</v>
      </c>
      <c r="J79" s="122">
        <v>0</v>
      </c>
    </row>
    <row r="80" spans="1:10" x14ac:dyDescent="0.25">
      <c r="A80" s="122"/>
      <c r="B80" s="122"/>
      <c r="C80" s="122" t="s">
        <v>171</v>
      </c>
      <c r="D80" s="122">
        <v>5</v>
      </c>
      <c r="E80" s="122">
        <v>3</v>
      </c>
      <c r="F80" s="122">
        <v>8</v>
      </c>
      <c r="G80" s="122">
        <v>9</v>
      </c>
      <c r="H80" s="122">
        <v>3</v>
      </c>
      <c r="I80" s="122">
        <v>1</v>
      </c>
      <c r="J80" s="122">
        <v>0</v>
      </c>
    </row>
    <row r="81" spans="1:10" x14ac:dyDescent="0.25">
      <c r="A81" s="122"/>
      <c r="B81" s="122"/>
      <c r="C81" s="122" t="s">
        <v>996</v>
      </c>
      <c r="D81" s="122">
        <v>7</v>
      </c>
      <c r="E81" s="122">
        <v>10</v>
      </c>
      <c r="F81" s="122">
        <v>16</v>
      </c>
      <c r="G81" s="122">
        <v>12</v>
      </c>
      <c r="H81" s="122">
        <v>1</v>
      </c>
      <c r="I81" s="122">
        <v>0</v>
      </c>
      <c r="J81" s="122">
        <v>0</v>
      </c>
    </row>
    <row r="82" spans="1:10" x14ac:dyDescent="0.25">
      <c r="A82" s="122"/>
      <c r="B82" s="122"/>
      <c r="C82" s="122" t="s">
        <v>997</v>
      </c>
      <c r="D82" s="122">
        <v>9</v>
      </c>
      <c r="E82" s="122">
        <v>4</v>
      </c>
      <c r="F82" s="122">
        <v>4</v>
      </c>
      <c r="G82" s="122" t="s">
        <v>53</v>
      </c>
      <c r="H82" s="122" t="s">
        <v>53</v>
      </c>
      <c r="I82" s="122">
        <v>1</v>
      </c>
      <c r="J82" s="122">
        <v>1</v>
      </c>
    </row>
    <row r="83" spans="1:10" x14ac:dyDescent="0.25">
      <c r="A83" s="124"/>
      <c r="B83" s="124" t="s">
        <v>176</v>
      </c>
      <c r="C83" s="124"/>
      <c r="D83" s="124"/>
      <c r="E83" s="124"/>
      <c r="F83" s="124"/>
      <c r="G83" s="124"/>
      <c r="H83" s="124"/>
      <c r="I83" s="124"/>
      <c r="J83" s="124"/>
    </row>
    <row r="84" spans="1:10" x14ac:dyDescent="0.25">
      <c r="A84" s="122"/>
      <c r="B84" s="122"/>
      <c r="C84" s="122" t="s">
        <v>918</v>
      </c>
      <c r="D84" s="122">
        <v>6</v>
      </c>
      <c r="E84" s="122">
        <v>3</v>
      </c>
      <c r="F84" s="122" t="s">
        <v>315</v>
      </c>
      <c r="G84" s="122">
        <v>12</v>
      </c>
      <c r="H84" s="122">
        <v>1</v>
      </c>
      <c r="I84" s="122">
        <v>1</v>
      </c>
      <c r="J84" s="122">
        <v>2</v>
      </c>
    </row>
    <row r="85" spans="1:10" x14ac:dyDescent="0.25">
      <c r="A85" s="122"/>
      <c r="B85" s="122"/>
      <c r="C85" s="122" t="s">
        <v>919</v>
      </c>
      <c r="D85" s="122" t="s">
        <v>315</v>
      </c>
      <c r="E85" s="122">
        <v>10</v>
      </c>
      <c r="F85" s="122">
        <v>19</v>
      </c>
      <c r="G85" s="122">
        <v>17</v>
      </c>
      <c r="H85" s="122">
        <v>11</v>
      </c>
      <c r="I85" s="122">
        <v>1</v>
      </c>
      <c r="J85" s="122">
        <v>2</v>
      </c>
    </row>
    <row r="86" spans="1:10" x14ac:dyDescent="0.25">
      <c r="A86" s="122"/>
      <c r="B86" s="122"/>
      <c r="C86" s="122" t="s">
        <v>920</v>
      </c>
      <c r="D86" s="122">
        <v>15</v>
      </c>
      <c r="E86" s="122">
        <v>12</v>
      </c>
      <c r="F86" s="122">
        <v>12</v>
      </c>
      <c r="G86" s="122">
        <v>11</v>
      </c>
      <c r="H86" s="122">
        <v>12</v>
      </c>
      <c r="I86" s="122">
        <v>0</v>
      </c>
      <c r="J86" s="122">
        <v>1</v>
      </c>
    </row>
    <row r="87" spans="1:10" x14ac:dyDescent="0.25">
      <c r="A87" s="122"/>
      <c r="B87" s="122"/>
      <c r="C87" s="122" t="s">
        <v>921</v>
      </c>
      <c r="D87" s="122">
        <v>16</v>
      </c>
      <c r="E87" s="122">
        <v>9</v>
      </c>
      <c r="F87" s="122">
        <v>11</v>
      </c>
      <c r="G87" s="122">
        <v>10</v>
      </c>
      <c r="H87" s="122">
        <v>7</v>
      </c>
      <c r="I87" s="122">
        <v>1</v>
      </c>
      <c r="J87" s="122">
        <v>1</v>
      </c>
    </row>
    <row r="88" spans="1:10" x14ac:dyDescent="0.25">
      <c r="A88" s="124"/>
      <c r="B88" s="124" t="s">
        <v>185</v>
      </c>
      <c r="C88" s="124"/>
      <c r="D88" s="124"/>
      <c r="E88" s="124"/>
      <c r="F88" s="124"/>
      <c r="G88" s="124"/>
      <c r="H88" s="124"/>
      <c r="I88" s="124"/>
      <c r="J88" s="124"/>
    </row>
    <row r="89" spans="1:10" x14ac:dyDescent="0.25">
      <c r="A89" s="122"/>
      <c r="B89" s="122"/>
      <c r="C89" s="122" t="s">
        <v>922</v>
      </c>
      <c r="D89" s="122">
        <v>7</v>
      </c>
      <c r="E89" s="122">
        <v>11</v>
      </c>
      <c r="F89" s="122">
        <v>10</v>
      </c>
      <c r="G89" s="122">
        <v>12</v>
      </c>
      <c r="H89" s="122">
        <v>4</v>
      </c>
      <c r="I89" s="122">
        <v>2</v>
      </c>
      <c r="J89" s="122">
        <v>3</v>
      </c>
    </row>
    <row r="90" spans="1:10" x14ac:dyDescent="0.25">
      <c r="A90" s="122"/>
      <c r="B90" s="122"/>
      <c r="C90" s="122" t="s">
        <v>923</v>
      </c>
      <c r="D90" s="122" t="s">
        <v>315</v>
      </c>
      <c r="E90" s="122">
        <v>13</v>
      </c>
      <c r="F90" s="122">
        <v>5</v>
      </c>
      <c r="G90" s="122">
        <v>9</v>
      </c>
      <c r="H90" s="122">
        <v>3</v>
      </c>
      <c r="I90" s="122">
        <v>1</v>
      </c>
      <c r="J90" s="122">
        <v>0</v>
      </c>
    </row>
    <row r="91" spans="1:10" x14ac:dyDescent="0.25">
      <c r="A91" s="122"/>
      <c r="B91" s="122"/>
      <c r="C91" s="122" t="s">
        <v>998</v>
      </c>
      <c r="D91" s="122">
        <v>13</v>
      </c>
      <c r="E91" s="122">
        <v>27</v>
      </c>
      <c r="F91" s="122">
        <v>23</v>
      </c>
      <c r="G91" s="122">
        <v>27</v>
      </c>
      <c r="H91" s="122">
        <v>18</v>
      </c>
      <c r="I91" s="122">
        <v>0</v>
      </c>
      <c r="J91" s="122">
        <v>1</v>
      </c>
    </row>
    <row r="92" spans="1:10" x14ac:dyDescent="0.25">
      <c r="A92" s="122"/>
      <c r="B92" s="122"/>
      <c r="C92" s="122" t="s">
        <v>924</v>
      </c>
      <c r="D92" s="122">
        <v>21</v>
      </c>
      <c r="E92" s="122">
        <v>32</v>
      </c>
      <c r="F92" s="122">
        <v>40</v>
      </c>
      <c r="G92" s="122">
        <v>31</v>
      </c>
      <c r="H92" s="122">
        <v>14</v>
      </c>
      <c r="I92" s="122">
        <v>0</v>
      </c>
      <c r="J92" s="122">
        <v>0</v>
      </c>
    </row>
    <row r="93" spans="1:10" x14ac:dyDescent="0.25">
      <c r="A93" s="122"/>
      <c r="B93" s="122"/>
      <c r="C93" s="122" t="s">
        <v>999</v>
      </c>
      <c r="D93" s="122">
        <v>1</v>
      </c>
      <c r="E93" s="122">
        <v>2</v>
      </c>
      <c r="F93" s="122">
        <v>3</v>
      </c>
      <c r="G93" s="122">
        <v>9</v>
      </c>
      <c r="H93" s="122">
        <v>4</v>
      </c>
      <c r="I93" s="122">
        <v>1</v>
      </c>
      <c r="J93" s="122">
        <v>0</v>
      </c>
    </row>
    <row r="94" spans="1:10" x14ac:dyDescent="0.25">
      <c r="A94" s="123" t="s">
        <v>1000</v>
      </c>
      <c r="B94" s="123"/>
      <c r="C94" s="123"/>
      <c r="D94" s="123">
        <v>169</v>
      </c>
      <c r="E94" s="123">
        <v>188</v>
      </c>
      <c r="F94" s="123">
        <v>168</v>
      </c>
      <c r="G94" s="123">
        <v>201</v>
      </c>
      <c r="H94" s="123">
        <v>141</v>
      </c>
      <c r="I94" s="123">
        <v>11</v>
      </c>
      <c r="J94" s="123">
        <v>19</v>
      </c>
    </row>
    <row r="95" spans="1:10" x14ac:dyDescent="0.25">
      <c r="A95" s="122"/>
      <c r="B95" s="122"/>
      <c r="C95" s="122" t="s">
        <v>199</v>
      </c>
      <c r="D95" s="122">
        <v>24</v>
      </c>
      <c r="E95" s="122">
        <v>29</v>
      </c>
      <c r="F95" s="122">
        <v>30</v>
      </c>
      <c r="G95" s="122">
        <v>22</v>
      </c>
      <c r="H95" s="122">
        <v>7</v>
      </c>
      <c r="I95" s="122">
        <v>1</v>
      </c>
      <c r="J95" s="122">
        <v>4</v>
      </c>
    </row>
    <row r="96" spans="1:10" x14ac:dyDescent="0.25">
      <c r="A96" s="124"/>
      <c r="B96" s="124" t="s">
        <v>201</v>
      </c>
      <c r="C96" s="124"/>
      <c r="D96" s="124"/>
      <c r="E96" s="124"/>
      <c r="F96" s="124"/>
      <c r="G96" s="124"/>
      <c r="H96" s="124" t="s">
        <v>53</v>
      </c>
      <c r="I96" s="124"/>
      <c r="J96" s="124"/>
    </row>
    <row r="97" spans="1:10" x14ac:dyDescent="0.25">
      <c r="A97" s="122"/>
      <c r="B97" s="122"/>
      <c r="C97" s="122" t="s">
        <v>201</v>
      </c>
      <c r="D97" s="122">
        <v>19</v>
      </c>
      <c r="E97" s="122">
        <v>14</v>
      </c>
      <c r="F97" s="122">
        <v>6</v>
      </c>
      <c r="G97" s="122">
        <v>2</v>
      </c>
      <c r="H97" s="122"/>
      <c r="I97" s="122">
        <v>3</v>
      </c>
      <c r="J97" s="122">
        <v>4</v>
      </c>
    </row>
    <row r="98" spans="1:10" x14ac:dyDescent="0.25">
      <c r="A98" s="122"/>
      <c r="B98" s="122"/>
      <c r="C98" s="122" t="s">
        <v>1001</v>
      </c>
      <c r="D98" s="122">
        <v>2</v>
      </c>
      <c r="E98" s="122">
        <v>2</v>
      </c>
      <c r="F98" s="122">
        <v>5</v>
      </c>
      <c r="G98" s="122">
        <v>3</v>
      </c>
      <c r="H98" s="122">
        <v>5</v>
      </c>
      <c r="I98" s="122">
        <v>0</v>
      </c>
      <c r="J98" s="122">
        <v>0</v>
      </c>
    </row>
    <row r="99" spans="1:10" x14ac:dyDescent="0.25">
      <c r="A99" s="124"/>
      <c r="B99" s="124" t="s">
        <v>206</v>
      </c>
      <c r="C99" s="124"/>
      <c r="D99" s="124"/>
      <c r="E99" s="124"/>
      <c r="F99" s="124"/>
      <c r="G99" s="124"/>
      <c r="H99" s="124"/>
      <c r="I99" s="124"/>
      <c r="J99" s="124"/>
    </row>
    <row r="100" spans="1:10" x14ac:dyDescent="0.25">
      <c r="A100" s="122"/>
      <c r="B100" s="122"/>
      <c r="C100" s="122" t="s">
        <v>208</v>
      </c>
      <c r="D100" s="122">
        <v>0</v>
      </c>
      <c r="E100" s="122">
        <v>2</v>
      </c>
      <c r="F100" s="122">
        <v>1</v>
      </c>
      <c r="G100" s="122">
        <v>1</v>
      </c>
      <c r="H100" s="122" t="s">
        <v>53</v>
      </c>
      <c r="I100" s="122">
        <v>0</v>
      </c>
      <c r="J100" s="122">
        <v>0</v>
      </c>
    </row>
    <row r="101" spans="1:10" x14ac:dyDescent="0.25">
      <c r="A101" s="122"/>
      <c r="B101" s="122"/>
      <c r="C101" s="122" t="s">
        <v>210</v>
      </c>
      <c r="D101" s="122">
        <v>7</v>
      </c>
      <c r="E101" s="122">
        <v>14</v>
      </c>
      <c r="F101" s="122">
        <v>4</v>
      </c>
      <c r="G101" s="122">
        <v>5</v>
      </c>
      <c r="H101" s="122">
        <v>3</v>
      </c>
      <c r="I101" s="122">
        <v>0</v>
      </c>
      <c r="J101" s="122">
        <v>0</v>
      </c>
    </row>
    <row r="102" spans="1:10" x14ac:dyDescent="0.25">
      <c r="A102" s="122"/>
      <c r="B102" s="122"/>
      <c r="C102" s="122" t="s">
        <v>212</v>
      </c>
      <c r="D102" s="122">
        <v>6</v>
      </c>
      <c r="E102" s="122">
        <v>7</v>
      </c>
      <c r="F102" s="122">
        <v>6</v>
      </c>
      <c r="G102" s="122">
        <v>8</v>
      </c>
      <c r="H102" s="122">
        <v>9</v>
      </c>
      <c r="I102" s="122">
        <v>0</v>
      </c>
      <c r="J102" s="122">
        <v>0</v>
      </c>
    </row>
    <row r="103" spans="1:10" x14ac:dyDescent="0.25">
      <c r="A103" s="122"/>
      <c r="B103" s="122"/>
      <c r="C103" s="122" t="s">
        <v>1002</v>
      </c>
      <c r="D103" s="122">
        <v>0</v>
      </c>
      <c r="E103" s="122">
        <v>1</v>
      </c>
      <c r="F103" s="122">
        <v>1</v>
      </c>
      <c r="G103" s="122">
        <v>1</v>
      </c>
      <c r="H103" s="122">
        <v>1</v>
      </c>
      <c r="I103" s="122">
        <v>0</v>
      </c>
      <c r="J103" s="122">
        <v>2</v>
      </c>
    </row>
    <row r="104" spans="1:10" x14ac:dyDescent="0.25">
      <c r="A104" s="122"/>
      <c r="B104" s="122"/>
      <c r="C104" s="122" t="s">
        <v>220</v>
      </c>
      <c r="D104" s="122">
        <v>8</v>
      </c>
      <c r="E104" s="122">
        <v>7</v>
      </c>
      <c r="F104" s="122">
        <v>10</v>
      </c>
      <c r="G104" s="122">
        <v>6</v>
      </c>
      <c r="H104" s="122">
        <v>3</v>
      </c>
      <c r="I104" s="122">
        <v>0</v>
      </c>
      <c r="J104" s="122">
        <v>0</v>
      </c>
    </row>
    <row r="105" spans="1:10" x14ac:dyDescent="0.25">
      <c r="A105" s="122"/>
      <c r="B105" s="122"/>
      <c r="C105" s="122" t="s">
        <v>218</v>
      </c>
      <c r="D105" s="122">
        <v>5</v>
      </c>
      <c r="E105" s="122">
        <v>1</v>
      </c>
      <c r="F105" s="122">
        <v>1</v>
      </c>
      <c r="G105" s="122">
        <v>1</v>
      </c>
      <c r="H105" s="122">
        <v>1</v>
      </c>
      <c r="I105" s="122">
        <v>0</v>
      </c>
      <c r="J105" s="122">
        <v>0</v>
      </c>
    </row>
    <row r="106" spans="1:10" x14ac:dyDescent="0.25">
      <c r="A106" s="122"/>
      <c r="B106" s="122"/>
      <c r="C106" s="122" t="s">
        <v>216</v>
      </c>
      <c r="D106" s="122">
        <v>7</v>
      </c>
      <c r="E106" s="122">
        <v>1</v>
      </c>
      <c r="F106" s="122">
        <v>2</v>
      </c>
      <c r="G106" s="122">
        <v>8</v>
      </c>
      <c r="H106" s="122">
        <v>4</v>
      </c>
      <c r="I106" s="122">
        <v>0</v>
      </c>
      <c r="J106" s="122">
        <v>0</v>
      </c>
    </row>
    <row r="107" spans="1:10" x14ac:dyDescent="0.25">
      <c r="A107" s="122"/>
      <c r="B107" s="122"/>
      <c r="C107" s="122" t="s">
        <v>798</v>
      </c>
      <c r="D107" s="122">
        <v>1</v>
      </c>
      <c r="E107" s="122" t="s">
        <v>315</v>
      </c>
      <c r="F107" s="122">
        <v>3</v>
      </c>
      <c r="G107" s="122">
        <v>6</v>
      </c>
      <c r="H107" s="122">
        <v>4</v>
      </c>
      <c r="I107" s="122">
        <v>1</v>
      </c>
      <c r="J107" s="122">
        <v>1</v>
      </c>
    </row>
    <row r="108" spans="1:10" x14ac:dyDescent="0.25">
      <c r="A108" s="122"/>
      <c r="B108" s="122"/>
      <c r="C108" s="122" t="s">
        <v>224</v>
      </c>
      <c r="D108" s="122">
        <v>0</v>
      </c>
      <c r="E108" s="122">
        <v>0</v>
      </c>
      <c r="F108" s="122">
        <v>1</v>
      </c>
      <c r="G108" s="122">
        <v>1</v>
      </c>
      <c r="H108" s="122">
        <v>18</v>
      </c>
      <c r="I108" s="122">
        <v>0</v>
      </c>
      <c r="J108" s="122">
        <v>0</v>
      </c>
    </row>
    <row r="109" spans="1:10" x14ac:dyDescent="0.25">
      <c r="A109" s="124"/>
      <c r="B109" s="124" t="s">
        <v>225</v>
      </c>
      <c r="C109" s="124"/>
      <c r="D109" s="124"/>
      <c r="E109" s="124"/>
      <c r="F109" s="124"/>
      <c r="G109" s="124"/>
      <c r="H109" s="124"/>
      <c r="I109" s="124"/>
      <c r="J109" s="124"/>
    </row>
    <row r="110" spans="1:10" x14ac:dyDescent="0.25">
      <c r="A110" s="122"/>
      <c r="B110" s="122"/>
      <c r="C110" s="122" t="s">
        <v>227</v>
      </c>
      <c r="D110" s="122">
        <v>1</v>
      </c>
      <c r="E110" s="122">
        <v>3</v>
      </c>
      <c r="F110" s="122">
        <v>2</v>
      </c>
      <c r="G110" s="122">
        <v>6</v>
      </c>
      <c r="H110" s="122">
        <v>4</v>
      </c>
      <c r="I110" s="122">
        <v>0</v>
      </c>
      <c r="J110" s="122">
        <v>2</v>
      </c>
    </row>
    <row r="111" spans="1:10" x14ac:dyDescent="0.25">
      <c r="A111" s="122"/>
      <c r="B111" s="122"/>
      <c r="C111" s="122" t="s">
        <v>799</v>
      </c>
      <c r="D111" s="122">
        <v>2</v>
      </c>
      <c r="E111" s="122">
        <v>2</v>
      </c>
      <c r="F111" s="122">
        <v>4</v>
      </c>
      <c r="G111" s="122" t="s">
        <v>53</v>
      </c>
      <c r="H111" s="122">
        <v>1</v>
      </c>
      <c r="I111" s="122">
        <v>1</v>
      </c>
      <c r="J111" s="122">
        <v>0</v>
      </c>
    </row>
    <row r="112" spans="1:10" x14ac:dyDescent="0.25">
      <c r="A112" s="122"/>
      <c r="B112" s="122"/>
      <c r="C112" s="122" t="s">
        <v>231</v>
      </c>
      <c r="D112" s="122">
        <v>2</v>
      </c>
      <c r="E112" s="122">
        <v>6</v>
      </c>
      <c r="F112" s="122">
        <v>2</v>
      </c>
      <c r="G112" s="122">
        <v>2</v>
      </c>
      <c r="H112" s="122">
        <v>6</v>
      </c>
      <c r="I112" s="122">
        <v>0</v>
      </c>
      <c r="J112" s="122">
        <v>0</v>
      </c>
    </row>
    <row r="113" spans="1:10" x14ac:dyDescent="0.25">
      <c r="A113" s="122"/>
      <c r="B113" s="122"/>
      <c r="C113" s="122" t="s">
        <v>800</v>
      </c>
      <c r="D113" s="122">
        <v>8</v>
      </c>
      <c r="E113" s="122">
        <v>9</v>
      </c>
      <c r="F113" s="122">
        <v>12</v>
      </c>
      <c r="G113" s="122">
        <v>29</v>
      </c>
      <c r="H113" s="122">
        <v>19</v>
      </c>
      <c r="I113" s="122">
        <v>0</v>
      </c>
      <c r="J113" s="122">
        <v>1</v>
      </c>
    </row>
    <row r="114" spans="1:10" x14ac:dyDescent="0.25">
      <c r="A114" s="122"/>
      <c r="B114" s="122"/>
      <c r="C114" s="122" t="s">
        <v>235</v>
      </c>
      <c r="D114" s="122">
        <v>13</v>
      </c>
      <c r="E114" s="122">
        <v>11</v>
      </c>
      <c r="F114" s="122">
        <v>14</v>
      </c>
      <c r="G114" s="122">
        <v>19</v>
      </c>
      <c r="H114" s="122">
        <v>12</v>
      </c>
      <c r="I114" s="122">
        <v>0</v>
      </c>
      <c r="J114" s="122">
        <v>0</v>
      </c>
    </row>
    <row r="115" spans="1:10" x14ac:dyDescent="0.25">
      <c r="A115" s="124"/>
      <c r="B115" s="124" t="s">
        <v>197</v>
      </c>
      <c r="C115" s="124"/>
      <c r="D115" s="124"/>
      <c r="E115" s="124"/>
      <c r="F115" s="124"/>
      <c r="G115" s="124"/>
      <c r="H115" s="124"/>
      <c r="I115" s="124"/>
      <c r="J115" s="124"/>
    </row>
    <row r="116" spans="1:10" x14ac:dyDescent="0.25">
      <c r="A116" s="122"/>
      <c r="B116" s="122"/>
      <c r="C116" s="122" t="s">
        <v>237</v>
      </c>
      <c r="D116" s="122">
        <v>21</v>
      </c>
      <c r="E116" s="122">
        <v>24</v>
      </c>
      <c r="F116" s="122">
        <v>17</v>
      </c>
      <c r="G116" s="122">
        <v>26</v>
      </c>
      <c r="H116" s="122">
        <v>10</v>
      </c>
      <c r="I116" s="122">
        <v>0</v>
      </c>
      <c r="J116" s="122">
        <v>0</v>
      </c>
    </row>
    <row r="117" spans="1:10" x14ac:dyDescent="0.25">
      <c r="A117" s="122"/>
      <c r="B117" s="122"/>
      <c r="C117" s="122" t="s">
        <v>239</v>
      </c>
      <c r="D117" s="122">
        <v>3</v>
      </c>
      <c r="E117" s="122">
        <v>0</v>
      </c>
      <c r="F117" s="122" t="s">
        <v>315</v>
      </c>
      <c r="G117" s="122">
        <v>3</v>
      </c>
      <c r="H117" s="122">
        <v>5</v>
      </c>
      <c r="I117" s="122">
        <v>3</v>
      </c>
      <c r="J117" s="122">
        <v>0</v>
      </c>
    </row>
    <row r="118" spans="1:10" x14ac:dyDescent="0.25">
      <c r="A118" s="122"/>
      <c r="B118" s="122"/>
      <c r="C118" s="122" t="s">
        <v>241</v>
      </c>
      <c r="D118" s="122">
        <v>2</v>
      </c>
      <c r="E118" s="122">
        <v>5</v>
      </c>
      <c r="F118" s="122">
        <v>2</v>
      </c>
      <c r="G118" s="122">
        <v>4</v>
      </c>
      <c r="H118" s="122">
        <v>3</v>
      </c>
      <c r="I118" s="122">
        <v>0</v>
      </c>
      <c r="J118" s="122">
        <v>0</v>
      </c>
    </row>
    <row r="119" spans="1:10" x14ac:dyDescent="0.25">
      <c r="A119" s="122"/>
      <c r="B119" s="122"/>
      <c r="C119" s="122" t="s">
        <v>243</v>
      </c>
      <c r="D119" s="122">
        <v>1</v>
      </c>
      <c r="E119" s="122">
        <v>1</v>
      </c>
      <c r="F119" s="122">
        <v>1</v>
      </c>
      <c r="G119" s="122" t="s">
        <v>53</v>
      </c>
      <c r="H119" s="122">
        <v>2</v>
      </c>
      <c r="I119" s="122">
        <v>0</v>
      </c>
      <c r="J119" s="122">
        <v>0</v>
      </c>
    </row>
    <row r="120" spans="1:10" x14ac:dyDescent="0.25">
      <c r="A120" s="122"/>
      <c r="B120" s="122"/>
      <c r="C120" s="122" t="s">
        <v>245</v>
      </c>
      <c r="D120" s="122">
        <v>3</v>
      </c>
      <c r="E120" s="122">
        <v>8</v>
      </c>
      <c r="F120" s="122" t="s">
        <v>315</v>
      </c>
      <c r="G120" s="122">
        <v>3</v>
      </c>
      <c r="H120" s="122" t="s">
        <v>53</v>
      </c>
      <c r="I120" s="122">
        <v>0</v>
      </c>
      <c r="J120" s="122">
        <v>1</v>
      </c>
    </row>
    <row r="121" spans="1:10" x14ac:dyDescent="0.25">
      <c r="A121" s="122"/>
      <c r="B121" s="122"/>
      <c r="C121" s="122" t="s">
        <v>247</v>
      </c>
      <c r="D121" s="122">
        <v>10</v>
      </c>
      <c r="E121" s="122">
        <v>5</v>
      </c>
      <c r="F121" s="122">
        <v>8</v>
      </c>
      <c r="G121" s="122">
        <v>8</v>
      </c>
      <c r="H121" s="122">
        <v>4</v>
      </c>
      <c r="I121" s="122">
        <v>0</v>
      </c>
      <c r="J121" s="122">
        <v>1</v>
      </c>
    </row>
    <row r="122" spans="1:10" x14ac:dyDescent="0.25">
      <c r="A122" s="122"/>
      <c r="B122" s="122"/>
      <c r="C122" s="122" t="s">
        <v>249</v>
      </c>
      <c r="D122" s="122">
        <v>2</v>
      </c>
      <c r="E122" s="122">
        <v>5</v>
      </c>
      <c r="F122" s="122">
        <v>12</v>
      </c>
      <c r="G122" s="122">
        <v>6</v>
      </c>
      <c r="H122" s="122">
        <v>2</v>
      </c>
      <c r="I122" s="122">
        <v>0</v>
      </c>
      <c r="J122" s="122">
        <v>0</v>
      </c>
    </row>
    <row r="123" spans="1:10" x14ac:dyDescent="0.25">
      <c r="A123" s="124"/>
      <c r="B123" s="124" t="s">
        <v>250</v>
      </c>
      <c r="C123" s="124"/>
      <c r="D123" s="124"/>
      <c r="E123" s="124"/>
      <c r="F123" s="124"/>
      <c r="G123" s="124"/>
      <c r="H123" s="124"/>
      <c r="I123" s="124"/>
      <c r="J123" s="124"/>
    </row>
    <row r="124" spans="1:10" x14ac:dyDescent="0.25">
      <c r="A124" s="122"/>
      <c r="B124" s="122"/>
      <c r="C124" s="122" t="s">
        <v>252</v>
      </c>
      <c r="D124" s="122">
        <v>3</v>
      </c>
      <c r="E124" s="122">
        <v>1</v>
      </c>
      <c r="F124" s="122">
        <v>1</v>
      </c>
      <c r="G124" s="122">
        <v>3</v>
      </c>
      <c r="H124" s="122">
        <v>3</v>
      </c>
      <c r="I124" s="122">
        <v>1</v>
      </c>
      <c r="J124" s="122">
        <v>1</v>
      </c>
    </row>
    <row r="125" spans="1:10" x14ac:dyDescent="0.25">
      <c r="A125" s="122"/>
      <c r="B125" s="122"/>
      <c r="C125" s="122" t="s">
        <v>254</v>
      </c>
      <c r="D125" s="122">
        <v>3</v>
      </c>
      <c r="E125" s="122">
        <v>10</v>
      </c>
      <c r="F125" s="122">
        <v>6</v>
      </c>
      <c r="G125" s="122">
        <v>10</v>
      </c>
      <c r="H125" s="122">
        <v>2</v>
      </c>
      <c r="I125" s="122">
        <v>1</v>
      </c>
      <c r="J125" s="122">
        <v>0</v>
      </c>
    </row>
    <row r="126" spans="1:10" x14ac:dyDescent="0.25">
      <c r="A126" s="122"/>
      <c r="B126" s="122"/>
      <c r="C126" s="122" t="s">
        <v>256</v>
      </c>
      <c r="D126" s="122">
        <v>0</v>
      </c>
      <c r="E126" s="122">
        <v>0</v>
      </c>
      <c r="F126" s="122" t="s">
        <v>315</v>
      </c>
      <c r="G126" s="122" t="s">
        <v>53</v>
      </c>
      <c r="H126" s="122" t="s">
        <v>53</v>
      </c>
      <c r="I126" s="122">
        <v>0</v>
      </c>
      <c r="J126" s="122">
        <v>1</v>
      </c>
    </row>
    <row r="127" spans="1:10" x14ac:dyDescent="0.25">
      <c r="A127" s="122"/>
      <c r="B127" s="122"/>
      <c r="C127" s="122" t="s">
        <v>258</v>
      </c>
      <c r="D127" s="122">
        <v>9</v>
      </c>
      <c r="E127" s="122">
        <v>6</v>
      </c>
      <c r="F127" s="122">
        <v>5</v>
      </c>
      <c r="G127" s="122">
        <v>4</v>
      </c>
      <c r="H127" s="122">
        <v>5</v>
      </c>
      <c r="I127" s="122">
        <v>0</v>
      </c>
      <c r="J127" s="122">
        <v>0</v>
      </c>
    </row>
    <row r="128" spans="1:10" x14ac:dyDescent="0.25">
      <c r="A128" s="122"/>
      <c r="B128" s="122"/>
      <c r="C128" s="122" t="s">
        <v>260</v>
      </c>
      <c r="D128" s="122">
        <v>5</v>
      </c>
      <c r="E128" s="122">
        <v>5</v>
      </c>
      <c r="F128" s="122">
        <v>5</v>
      </c>
      <c r="G128" s="122">
        <v>11</v>
      </c>
      <c r="H128" s="122">
        <v>8</v>
      </c>
      <c r="I128" s="122">
        <v>0</v>
      </c>
      <c r="J128" s="122">
        <v>1</v>
      </c>
    </row>
    <row r="129" spans="1:10" x14ac:dyDescent="0.25">
      <c r="A129" s="122"/>
      <c r="B129" s="122"/>
      <c r="C129" s="122" t="s">
        <v>262</v>
      </c>
      <c r="D129" s="122">
        <v>2</v>
      </c>
      <c r="E129" s="122">
        <v>3</v>
      </c>
      <c r="F129" s="122">
        <v>6</v>
      </c>
      <c r="G129" s="122">
        <v>3</v>
      </c>
      <c r="H129" s="122" t="s">
        <v>53</v>
      </c>
      <c r="I129" s="122">
        <v>0</v>
      </c>
      <c r="J129" s="122">
        <v>0</v>
      </c>
    </row>
    <row r="130" spans="1:10" x14ac:dyDescent="0.25">
      <c r="A130" s="123" t="s">
        <v>1003</v>
      </c>
      <c r="B130" s="123"/>
      <c r="C130" s="123"/>
      <c r="D130" s="123">
        <v>200</v>
      </c>
      <c r="E130" s="123">
        <v>194</v>
      </c>
      <c r="F130" s="123">
        <v>242</v>
      </c>
      <c r="G130" s="123">
        <v>202</v>
      </c>
      <c r="H130" s="123">
        <v>180</v>
      </c>
      <c r="I130" s="123">
        <v>24</v>
      </c>
      <c r="J130" s="123">
        <v>25</v>
      </c>
    </row>
    <row r="131" spans="1:10" x14ac:dyDescent="0.25">
      <c r="A131" s="124"/>
      <c r="B131" s="124" t="s">
        <v>1004</v>
      </c>
      <c r="C131" s="124"/>
      <c r="D131" s="124"/>
      <c r="E131" s="124"/>
      <c r="F131" s="124"/>
      <c r="G131" s="124"/>
      <c r="H131" s="124"/>
      <c r="I131" s="124"/>
      <c r="J131" s="124"/>
    </row>
    <row r="132" spans="1:10" x14ac:dyDescent="0.25">
      <c r="A132" s="122"/>
      <c r="B132" s="122"/>
      <c r="C132" s="122" t="s">
        <v>267</v>
      </c>
      <c r="D132" s="122">
        <v>1</v>
      </c>
      <c r="E132" s="122">
        <v>2</v>
      </c>
      <c r="F132" s="122">
        <v>3</v>
      </c>
      <c r="G132" s="122">
        <v>2</v>
      </c>
      <c r="H132" s="122">
        <v>5</v>
      </c>
      <c r="I132" s="122">
        <v>1</v>
      </c>
      <c r="J132" s="122">
        <v>1</v>
      </c>
    </row>
    <row r="133" spans="1:10" x14ac:dyDescent="0.25">
      <c r="A133" s="122"/>
      <c r="B133" s="122"/>
      <c r="C133" s="122" t="s">
        <v>269</v>
      </c>
      <c r="D133" s="122">
        <v>2</v>
      </c>
      <c r="E133" s="122">
        <v>4</v>
      </c>
      <c r="F133" s="122">
        <v>3</v>
      </c>
      <c r="G133" s="122">
        <v>2</v>
      </c>
      <c r="H133" s="122" t="s">
        <v>53</v>
      </c>
      <c r="I133" s="122">
        <v>0</v>
      </c>
      <c r="J133" s="122">
        <v>0</v>
      </c>
    </row>
    <row r="134" spans="1:10" x14ac:dyDescent="0.25">
      <c r="A134" s="122"/>
      <c r="B134" s="122"/>
      <c r="C134" s="122" t="s">
        <v>271</v>
      </c>
      <c r="D134" s="122">
        <v>0</v>
      </c>
      <c r="E134" s="122" t="s">
        <v>315</v>
      </c>
      <c r="F134" s="122" t="s">
        <v>315</v>
      </c>
      <c r="G134" s="122" t="s">
        <v>315</v>
      </c>
      <c r="H134" s="122">
        <v>1</v>
      </c>
      <c r="I134" s="122">
        <v>0</v>
      </c>
      <c r="J134" s="122">
        <v>0</v>
      </c>
    </row>
    <row r="135" spans="1:10" x14ac:dyDescent="0.25">
      <c r="A135" s="122"/>
      <c r="B135" s="122"/>
      <c r="C135" s="122" t="s">
        <v>273</v>
      </c>
      <c r="D135" s="122">
        <v>2</v>
      </c>
      <c r="E135" s="122">
        <v>1</v>
      </c>
      <c r="F135" s="122">
        <v>3</v>
      </c>
      <c r="G135" s="122">
        <v>2</v>
      </c>
      <c r="H135" s="122">
        <v>1</v>
      </c>
      <c r="I135" s="122">
        <v>4</v>
      </c>
      <c r="J135" s="122">
        <v>0</v>
      </c>
    </row>
    <row r="136" spans="1:10" x14ac:dyDescent="0.25">
      <c r="A136" s="122"/>
      <c r="B136" s="122"/>
      <c r="C136" s="122" t="s">
        <v>275</v>
      </c>
      <c r="D136" s="122">
        <v>1</v>
      </c>
      <c r="E136" s="122">
        <v>0</v>
      </c>
      <c r="F136" s="122">
        <v>1</v>
      </c>
      <c r="G136" s="122">
        <v>2</v>
      </c>
      <c r="H136" s="122">
        <v>3</v>
      </c>
      <c r="I136" s="122">
        <v>0</v>
      </c>
      <c r="J136" s="122">
        <v>0</v>
      </c>
    </row>
    <row r="137" spans="1:10" x14ac:dyDescent="0.25">
      <c r="A137" s="122"/>
      <c r="B137" s="122"/>
      <c r="C137" s="122" t="s">
        <v>277</v>
      </c>
      <c r="D137" s="122">
        <v>0</v>
      </c>
      <c r="E137" s="122">
        <v>5</v>
      </c>
      <c r="F137" s="122">
        <v>4</v>
      </c>
      <c r="G137" s="122">
        <v>2</v>
      </c>
      <c r="H137" s="122">
        <v>7</v>
      </c>
      <c r="I137" s="122">
        <v>0</v>
      </c>
      <c r="J137" s="122">
        <v>0</v>
      </c>
    </row>
    <row r="138" spans="1:10" x14ac:dyDescent="0.25">
      <c r="A138" s="122"/>
      <c r="B138" s="122"/>
      <c r="C138" s="122" t="s">
        <v>279</v>
      </c>
      <c r="D138" s="122">
        <v>5</v>
      </c>
      <c r="E138" s="122">
        <v>3</v>
      </c>
      <c r="F138" s="122">
        <v>8</v>
      </c>
      <c r="G138" s="122">
        <v>3</v>
      </c>
      <c r="H138" s="122">
        <v>2</v>
      </c>
      <c r="I138" s="122">
        <v>0</v>
      </c>
      <c r="J138" s="122">
        <v>0</v>
      </c>
    </row>
    <row r="139" spans="1:10" x14ac:dyDescent="0.25">
      <c r="A139" s="122"/>
      <c r="B139" s="122"/>
      <c r="C139" s="122" t="s">
        <v>281</v>
      </c>
      <c r="D139" s="122">
        <v>5</v>
      </c>
      <c r="E139" s="122">
        <v>2</v>
      </c>
      <c r="F139" s="122">
        <v>8</v>
      </c>
      <c r="G139" s="122">
        <v>7</v>
      </c>
      <c r="H139" s="122">
        <v>3</v>
      </c>
      <c r="I139" s="122">
        <v>0</v>
      </c>
      <c r="J139" s="122">
        <v>0</v>
      </c>
    </row>
    <row r="140" spans="1:10" x14ac:dyDescent="0.25">
      <c r="A140" s="122"/>
      <c r="B140" s="122"/>
      <c r="C140" s="122" t="s">
        <v>283</v>
      </c>
      <c r="D140" s="122">
        <v>3</v>
      </c>
      <c r="E140" s="122">
        <v>3</v>
      </c>
      <c r="F140" s="122">
        <v>2</v>
      </c>
      <c r="G140" s="122">
        <v>3</v>
      </c>
      <c r="H140" s="122">
        <v>1</v>
      </c>
      <c r="I140" s="122">
        <v>6</v>
      </c>
      <c r="J140" s="122">
        <v>5</v>
      </c>
    </row>
    <row r="141" spans="1:10" x14ac:dyDescent="0.25">
      <c r="A141" s="124"/>
      <c r="B141" s="124" t="s">
        <v>284</v>
      </c>
      <c r="C141" s="124"/>
      <c r="D141" s="124"/>
      <c r="E141" s="124"/>
      <c r="F141" s="124"/>
      <c r="G141" s="124"/>
      <c r="H141" s="124"/>
      <c r="I141" s="124"/>
      <c r="J141" s="124"/>
    </row>
    <row r="142" spans="1:10" x14ac:dyDescent="0.25">
      <c r="A142" s="122"/>
      <c r="B142" s="122"/>
      <c r="C142" s="122" t="s">
        <v>286</v>
      </c>
      <c r="D142" s="122">
        <v>0</v>
      </c>
      <c r="E142" s="122">
        <v>2</v>
      </c>
      <c r="F142" s="122">
        <v>3</v>
      </c>
      <c r="G142" s="122">
        <v>2</v>
      </c>
      <c r="H142" s="122" t="s">
        <v>53</v>
      </c>
      <c r="I142" s="122">
        <v>0</v>
      </c>
      <c r="J142" s="122">
        <v>0</v>
      </c>
    </row>
    <row r="143" spans="1:10" x14ac:dyDescent="0.25">
      <c r="A143" s="122"/>
      <c r="B143" s="122"/>
      <c r="C143" s="122" t="s">
        <v>288</v>
      </c>
      <c r="D143" s="122">
        <v>4</v>
      </c>
      <c r="E143" s="122">
        <v>7</v>
      </c>
      <c r="F143" s="122">
        <v>14</v>
      </c>
      <c r="G143" s="122">
        <v>13</v>
      </c>
      <c r="H143" s="122">
        <v>7</v>
      </c>
      <c r="I143" s="122">
        <v>0</v>
      </c>
      <c r="J143" s="122">
        <v>0</v>
      </c>
    </row>
    <row r="144" spans="1:10" x14ac:dyDescent="0.25">
      <c r="A144" s="122"/>
      <c r="B144" s="122"/>
      <c r="C144" s="122" t="s">
        <v>290</v>
      </c>
      <c r="D144" s="122">
        <v>23</v>
      </c>
      <c r="E144" s="122">
        <v>22</v>
      </c>
      <c r="F144" s="122">
        <v>18</v>
      </c>
      <c r="G144" s="122">
        <v>15</v>
      </c>
      <c r="H144" s="122">
        <v>17</v>
      </c>
      <c r="I144" s="122">
        <v>0</v>
      </c>
      <c r="J144" s="122">
        <v>0</v>
      </c>
    </row>
    <row r="145" spans="1:10" x14ac:dyDescent="0.25">
      <c r="A145" s="122"/>
      <c r="B145" s="122"/>
      <c r="C145" s="122" t="s">
        <v>801</v>
      </c>
      <c r="D145" s="122">
        <v>1</v>
      </c>
      <c r="E145" s="122">
        <v>8</v>
      </c>
      <c r="F145" s="122">
        <v>7</v>
      </c>
      <c r="G145" s="122">
        <v>5</v>
      </c>
      <c r="H145" s="122">
        <v>5</v>
      </c>
      <c r="I145" s="122">
        <v>0</v>
      </c>
      <c r="J145" s="122">
        <v>1</v>
      </c>
    </row>
    <row r="146" spans="1:10" x14ac:dyDescent="0.25">
      <c r="A146" s="122"/>
      <c r="B146" s="122"/>
      <c r="C146" s="122" t="s">
        <v>294</v>
      </c>
      <c r="D146" s="122">
        <v>2</v>
      </c>
      <c r="E146" s="122">
        <v>11</v>
      </c>
      <c r="F146" s="122">
        <v>7</v>
      </c>
      <c r="G146" s="122">
        <v>4</v>
      </c>
      <c r="H146" s="122">
        <v>4</v>
      </c>
      <c r="I146" s="122">
        <v>0</v>
      </c>
      <c r="J146" s="122">
        <v>0</v>
      </c>
    </row>
    <row r="147" spans="1:10" x14ac:dyDescent="0.25">
      <c r="A147" s="122"/>
      <c r="B147" s="122"/>
      <c r="C147" s="122" t="s">
        <v>296</v>
      </c>
      <c r="D147" s="122">
        <v>13</v>
      </c>
      <c r="E147" s="122">
        <v>6</v>
      </c>
      <c r="F147" s="122">
        <v>8</v>
      </c>
      <c r="G147" s="122">
        <v>9</v>
      </c>
      <c r="H147" s="122">
        <v>1</v>
      </c>
      <c r="I147" s="122">
        <v>1</v>
      </c>
      <c r="J147" s="122">
        <v>2</v>
      </c>
    </row>
    <row r="148" spans="1:10" x14ac:dyDescent="0.25">
      <c r="A148" s="122"/>
      <c r="B148" s="122"/>
      <c r="C148" s="122" t="s">
        <v>298</v>
      </c>
      <c r="D148" s="122">
        <v>1</v>
      </c>
      <c r="E148" s="122">
        <v>1</v>
      </c>
      <c r="F148" s="122">
        <v>1</v>
      </c>
      <c r="G148" s="122">
        <v>3</v>
      </c>
      <c r="H148" s="122">
        <v>7</v>
      </c>
      <c r="I148" s="122">
        <v>2</v>
      </c>
      <c r="J148" s="122">
        <v>1</v>
      </c>
    </row>
    <row r="149" spans="1:10" x14ac:dyDescent="0.25">
      <c r="A149" s="122"/>
      <c r="B149" s="122"/>
      <c r="C149" s="122" t="s">
        <v>802</v>
      </c>
      <c r="D149" s="122">
        <v>6</v>
      </c>
      <c r="E149" s="122">
        <v>2</v>
      </c>
      <c r="F149" s="122">
        <v>6</v>
      </c>
      <c r="G149" s="122">
        <v>2</v>
      </c>
      <c r="H149" s="122">
        <v>3</v>
      </c>
      <c r="I149" s="122">
        <v>0</v>
      </c>
      <c r="J149" s="122">
        <v>2</v>
      </c>
    </row>
    <row r="150" spans="1:10" x14ac:dyDescent="0.25">
      <c r="A150" s="124"/>
      <c r="B150" s="124" t="s">
        <v>794</v>
      </c>
      <c r="C150" s="124"/>
      <c r="D150" s="124"/>
      <c r="E150" s="124"/>
      <c r="F150" s="124"/>
      <c r="G150" s="124"/>
      <c r="H150" s="124"/>
      <c r="I150" s="124"/>
      <c r="J150" s="124"/>
    </row>
    <row r="151" spans="1:10" x14ac:dyDescent="0.25">
      <c r="A151" s="122"/>
      <c r="B151" s="122"/>
      <c r="C151" s="122" t="s">
        <v>302</v>
      </c>
      <c r="D151" s="122">
        <v>1</v>
      </c>
      <c r="E151" s="122">
        <v>7</v>
      </c>
      <c r="F151" s="122">
        <v>5</v>
      </c>
      <c r="G151" s="122">
        <v>2</v>
      </c>
      <c r="H151" s="122">
        <v>4</v>
      </c>
      <c r="I151" s="122">
        <v>0</v>
      </c>
      <c r="J151" s="122">
        <v>0</v>
      </c>
    </row>
    <row r="152" spans="1:10" x14ac:dyDescent="0.25">
      <c r="A152" s="122"/>
      <c r="B152" s="122"/>
      <c r="C152" s="122" t="s">
        <v>304</v>
      </c>
      <c r="D152" s="122">
        <v>4</v>
      </c>
      <c r="E152" s="122">
        <v>6</v>
      </c>
      <c r="F152" s="122">
        <v>3</v>
      </c>
      <c r="G152" s="122">
        <v>8</v>
      </c>
      <c r="H152" s="122">
        <v>7</v>
      </c>
      <c r="I152" s="122">
        <v>0</v>
      </c>
      <c r="J152" s="122">
        <v>2</v>
      </c>
    </row>
    <row r="153" spans="1:10" x14ac:dyDescent="0.25">
      <c r="A153" s="122"/>
      <c r="B153" s="122"/>
      <c r="C153" s="122" t="s">
        <v>306</v>
      </c>
      <c r="D153" s="122">
        <v>7</v>
      </c>
      <c r="E153" s="122">
        <v>6</v>
      </c>
      <c r="F153" s="122">
        <v>7</v>
      </c>
      <c r="G153" s="122">
        <v>5</v>
      </c>
      <c r="H153" s="122">
        <v>6</v>
      </c>
      <c r="I153" s="122">
        <v>0</v>
      </c>
      <c r="J153" s="122">
        <v>0</v>
      </c>
    </row>
    <row r="154" spans="1:10" x14ac:dyDescent="0.25">
      <c r="A154" s="122"/>
      <c r="B154" s="122"/>
      <c r="C154" s="122" t="s">
        <v>308</v>
      </c>
      <c r="D154" s="122">
        <v>5</v>
      </c>
      <c r="E154" s="122">
        <v>12</v>
      </c>
      <c r="F154" s="122">
        <v>9</v>
      </c>
      <c r="G154" s="122">
        <v>9</v>
      </c>
      <c r="H154" s="122">
        <v>10</v>
      </c>
      <c r="I154" s="122">
        <v>3</v>
      </c>
      <c r="J154" s="122">
        <v>0</v>
      </c>
    </row>
    <row r="155" spans="1:10" x14ac:dyDescent="0.25">
      <c r="A155" s="122"/>
      <c r="B155" s="122"/>
      <c r="C155" s="122" t="s">
        <v>310</v>
      </c>
      <c r="D155" s="122">
        <v>6</v>
      </c>
      <c r="E155" s="122">
        <v>3</v>
      </c>
      <c r="F155" s="122">
        <v>3</v>
      </c>
      <c r="G155" s="122">
        <v>3</v>
      </c>
      <c r="H155" s="122">
        <v>2</v>
      </c>
      <c r="I155" s="122">
        <v>0</v>
      </c>
      <c r="J155" s="122">
        <v>0</v>
      </c>
    </row>
    <row r="156" spans="1:10" x14ac:dyDescent="0.25">
      <c r="A156" s="122"/>
      <c r="B156" s="122"/>
      <c r="C156" s="122" t="s">
        <v>312</v>
      </c>
      <c r="D156" s="122">
        <v>9</v>
      </c>
      <c r="E156" s="122" t="s">
        <v>315</v>
      </c>
      <c r="F156" s="122" t="s">
        <v>315</v>
      </c>
      <c r="G156" s="122">
        <v>7</v>
      </c>
      <c r="H156" s="122">
        <v>12</v>
      </c>
      <c r="I156" s="122">
        <v>1</v>
      </c>
      <c r="J156" s="122">
        <v>0</v>
      </c>
    </row>
    <row r="157" spans="1:10" x14ac:dyDescent="0.25">
      <c r="A157" s="122"/>
      <c r="B157" s="122"/>
      <c r="C157" s="122" t="s">
        <v>314</v>
      </c>
      <c r="D157" s="122" t="s">
        <v>315</v>
      </c>
      <c r="E157" s="122" t="s">
        <v>315</v>
      </c>
      <c r="F157" s="122" t="s">
        <v>315</v>
      </c>
      <c r="G157" s="122" t="s">
        <v>315</v>
      </c>
      <c r="H157" s="122" t="s">
        <v>315</v>
      </c>
      <c r="I157" s="122">
        <v>0</v>
      </c>
      <c r="J157" s="122">
        <v>0</v>
      </c>
    </row>
    <row r="158" spans="1:10" x14ac:dyDescent="0.25">
      <c r="A158" s="124"/>
      <c r="B158" s="124" t="s">
        <v>1005</v>
      </c>
      <c r="C158" s="124"/>
      <c r="D158" s="124"/>
      <c r="E158" s="124"/>
      <c r="F158" s="124"/>
      <c r="G158" s="124"/>
      <c r="H158" s="124"/>
      <c r="I158" s="124"/>
      <c r="J158" s="124"/>
    </row>
    <row r="159" spans="1:10" x14ac:dyDescent="0.25">
      <c r="A159" s="122"/>
      <c r="B159" s="122"/>
      <c r="C159" s="122" t="s">
        <v>1006</v>
      </c>
      <c r="D159" s="122">
        <v>1</v>
      </c>
      <c r="E159" s="122">
        <v>1</v>
      </c>
      <c r="F159" s="122">
        <v>3</v>
      </c>
      <c r="G159" s="122" t="s">
        <v>315</v>
      </c>
      <c r="H159" s="122">
        <v>1</v>
      </c>
      <c r="I159" s="122">
        <v>0</v>
      </c>
      <c r="J159" s="122">
        <v>0</v>
      </c>
    </row>
    <row r="160" spans="1:10" x14ac:dyDescent="0.25">
      <c r="A160" s="122"/>
      <c r="B160" s="122"/>
      <c r="C160" s="122" t="s">
        <v>1007</v>
      </c>
      <c r="D160" s="122">
        <v>2</v>
      </c>
      <c r="E160" s="122">
        <v>4</v>
      </c>
      <c r="F160" s="122" t="s">
        <v>315</v>
      </c>
      <c r="G160" s="122" t="s">
        <v>315</v>
      </c>
      <c r="H160" s="122">
        <v>4</v>
      </c>
      <c r="I160" s="122">
        <v>0</v>
      </c>
      <c r="J160" s="122">
        <v>1</v>
      </c>
    </row>
    <row r="161" spans="1:10" x14ac:dyDescent="0.25">
      <c r="A161" s="122"/>
      <c r="B161" s="122"/>
      <c r="C161" s="122" t="s">
        <v>1008</v>
      </c>
      <c r="D161" s="122">
        <v>4</v>
      </c>
      <c r="E161" s="122">
        <v>3</v>
      </c>
      <c r="F161" s="122">
        <v>10</v>
      </c>
      <c r="G161" s="122">
        <v>4</v>
      </c>
      <c r="H161" s="122">
        <v>4</v>
      </c>
      <c r="I161" s="122">
        <v>1</v>
      </c>
      <c r="J161" s="122">
        <v>0</v>
      </c>
    </row>
    <row r="162" spans="1:10" x14ac:dyDescent="0.25">
      <c r="A162" s="122"/>
      <c r="B162" s="122"/>
      <c r="C162" s="122" t="s">
        <v>1009</v>
      </c>
      <c r="D162" s="122">
        <v>2</v>
      </c>
      <c r="E162" s="122">
        <v>1</v>
      </c>
      <c r="F162" s="122" t="s">
        <v>315</v>
      </c>
      <c r="G162" s="122">
        <v>3</v>
      </c>
      <c r="H162" s="122">
        <v>2</v>
      </c>
      <c r="I162" s="122">
        <v>1</v>
      </c>
      <c r="J162" s="122">
        <v>1</v>
      </c>
    </row>
    <row r="163" spans="1:10" x14ac:dyDescent="0.25">
      <c r="A163" s="122"/>
      <c r="B163" s="122"/>
      <c r="C163" s="122" t="s">
        <v>1010</v>
      </c>
      <c r="D163" s="122">
        <v>9</v>
      </c>
      <c r="E163" s="122">
        <v>2</v>
      </c>
      <c r="F163" s="122">
        <v>4</v>
      </c>
      <c r="G163" s="122">
        <v>7</v>
      </c>
      <c r="H163" s="122">
        <v>4</v>
      </c>
      <c r="I163" s="122">
        <v>0</v>
      </c>
      <c r="J163" s="122">
        <v>0</v>
      </c>
    </row>
    <row r="164" spans="1:10" x14ac:dyDescent="0.25">
      <c r="A164" s="122"/>
      <c r="B164" s="122"/>
      <c r="C164" s="122" t="s">
        <v>1011</v>
      </c>
      <c r="D164" s="122" t="s">
        <v>315</v>
      </c>
      <c r="E164" s="122">
        <v>5</v>
      </c>
      <c r="F164" s="122">
        <v>12</v>
      </c>
      <c r="G164" s="122">
        <v>7</v>
      </c>
      <c r="H164" s="122">
        <v>3</v>
      </c>
      <c r="I164" s="122">
        <v>0</v>
      </c>
      <c r="J164" s="122">
        <v>0</v>
      </c>
    </row>
    <row r="165" spans="1:10" x14ac:dyDescent="0.25">
      <c r="A165" s="122"/>
      <c r="B165" s="122"/>
      <c r="C165" s="122" t="s">
        <v>1012</v>
      </c>
      <c r="D165" s="122">
        <v>7</v>
      </c>
      <c r="E165" s="122">
        <v>4</v>
      </c>
      <c r="F165" s="122">
        <v>4</v>
      </c>
      <c r="G165" s="122" t="s">
        <v>315</v>
      </c>
      <c r="H165" s="122">
        <v>3</v>
      </c>
      <c r="I165" s="122">
        <v>0</v>
      </c>
      <c r="J165" s="122">
        <v>0</v>
      </c>
    </row>
    <row r="166" spans="1:10" x14ac:dyDescent="0.25">
      <c r="A166" s="122"/>
      <c r="B166" s="122"/>
      <c r="C166" s="122" t="s">
        <v>1013</v>
      </c>
      <c r="D166" s="122">
        <v>0</v>
      </c>
      <c r="E166" s="122">
        <v>0</v>
      </c>
      <c r="F166" s="122" t="s">
        <v>315</v>
      </c>
      <c r="G166" s="122" t="s">
        <v>315</v>
      </c>
      <c r="H166" s="122" t="s">
        <v>53</v>
      </c>
      <c r="I166" s="122" t="s">
        <v>53</v>
      </c>
      <c r="J166" s="122" t="s">
        <v>53</v>
      </c>
    </row>
    <row r="167" spans="1:10" x14ac:dyDescent="0.25">
      <c r="A167" s="124"/>
      <c r="B167" s="124" t="s">
        <v>322</v>
      </c>
      <c r="C167" s="124"/>
      <c r="D167" s="124"/>
      <c r="E167" s="124"/>
      <c r="F167" s="124"/>
      <c r="G167" s="124"/>
      <c r="H167" s="124"/>
      <c r="I167" s="124"/>
      <c r="J167" s="124"/>
    </row>
    <row r="168" spans="1:10" x14ac:dyDescent="0.25">
      <c r="A168" s="122"/>
      <c r="B168" s="122"/>
      <c r="C168" s="122" t="s">
        <v>324</v>
      </c>
      <c r="D168" s="122">
        <v>1</v>
      </c>
      <c r="E168" s="122">
        <v>0</v>
      </c>
      <c r="F168" s="122">
        <v>1</v>
      </c>
      <c r="G168" s="122">
        <v>3</v>
      </c>
      <c r="H168" s="122">
        <v>1</v>
      </c>
      <c r="I168" s="122">
        <v>0</v>
      </c>
      <c r="J168" s="122">
        <v>1</v>
      </c>
    </row>
    <row r="169" spans="1:10" x14ac:dyDescent="0.25">
      <c r="A169" s="122"/>
      <c r="B169" s="122"/>
      <c r="C169" s="122" t="s">
        <v>326</v>
      </c>
      <c r="D169" s="122">
        <v>7</v>
      </c>
      <c r="E169" s="122">
        <v>8</v>
      </c>
      <c r="F169" s="122">
        <v>14</v>
      </c>
      <c r="G169" s="122">
        <v>22</v>
      </c>
      <c r="H169" s="122">
        <v>9</v>
      </c>
      <c r="I169" s="122">
        <v>2</v>
      </c>
      <c r="J169" s="122">
        <v>2</v>
      </c>
    </row>
    <row r="170" spans="1:10" x14ac:dyDescent="0.25">
      <c r="A170" s="122"/>
      <c r="B170" s="122"/>
      <c r="C170" s="122" t="s">
        <v>328</v>
      </c>
      <c r="D170" s="122">
        <v>7</v>
      </c>
      <c r="E170" s="122">
        <v>2</v>
      </c>
      <c r="F170" s="122">
        <v>7</v>
      </c>
      <c r="G170" s="122">
        <v>5</v>
      </c>
      <c r="H170" s="122">
        <v>8</v>
      </c>
      <c r="I170" s="122">
        <v>0</v>
      </c>
      <c r="J170" s="122">
        <v>0</v>
      </c>
    </row>
    <row r="171" spans="1:10" x14ac:dyDescent="0.25">
      <c r="A171" s="122"/>
      <c r="B171" s="122"/>
      <c r="C171" s="122" t="s">
        <v>330</v>
      </c>
      <c r="D171" s="122">
        <v>2</v>
      </c>
      <c r="E171" s="122">
        <v>3</v>
      </c>
      <c r="F171" s="122">
        <v>1</v>
      </c>
      <c r="G171" s="122">
        <v>2</v>
      </c>
      <c r="H171" s="122">
        <v>2</v>
      </c>
      <c r="I171" s="122">
        <v>0</v>
      </c>
      <c r="J171" s="122">
        <v>1</v>
      </c>
    </row>
    <row r="172" spans="1:10" x14ac:dyDescent="0.25">
      <c r="A172" s="122"/>
      <c r="B172" s="122"/>
      <c r="C172" s="122" t="s">
        <v>332</v>
      </c>
      <c r="D172" s="122">
        <v>2</v>
      </c>
      <c r="E172" s="122">
        <v>4</v>
      </c>
      <c r="F172" s="122">
        <v>1</v>
      </c>
      <c r="G172" s="122">
        <v>1</v>
      </c>
      <c r="H172" s="122">
        <v>1</v>
      </c>
      <c r="I172" s="122">
        <v>0</v>
      </c>
      <c r="J172" s="122">
        <v>0</v>
      </c>
    </row>
    <row r="173" spans="1:10" x14ac:dyDescent="0.25">
      <c r="A173" s="122"/>
      <c r="B173" s="122"/>
      <c r="C173" s="122" t="s">
        <v>804</v>
      </c>
      <c r="D173" s="122">
        <v>17</v>
      </c>
      <c r="E173" s="122">
        <v>14</v>
      </c>
      <c r="F173" s="122">
        <v>19</v>
      </c>
      <c r="G173" s="122">
        <v>13</v>
      </c>
      <c r="H173" s="122">
        <v>4</v>
      </c>
      <c r="I173" s="122">
        <v>0</v>
      </c>
      <c r="J173" s="122">
        <v>0</v>
      </c>
    </row>
    <row r="174" spans="1:10" x14ac:dyDescent="0.25">
      <c r="A174" s="122"/>
      <c r="B174" s="122"/>
      <c r="C174" s="122" t="s">
        <v>336</v>
      </c>
      <c r="D174" s="122">
        <v>9</v>
      </c>
      <c r="E174" s="122">
        <v>5</v>
      </c>
      <c r="F174" s="122">
        <v>9</v>
      </c>
      <c r="G174" s="122">
        <v>11</v>
      </c>
      <c r="H174" s="122">
        <v>12</v>
      </c>
      <c r="I174" s="122">
        <v>1</v>
      </c>
      <c r="J174" s="122">
        <v>2</v>
      </c>
    </row>
    <row r="175" spans="1:10" x14ac:dyDescent="0.25">
      <c r="A175" s="122"/>
      <c r="B175" s="122"/>
      <c r="C175" s="122" t="s">
        <v>338</v>
      </c>
      <c r="D175" s="122">
        <v>20</v>
      </c>
      <c r="E175" s="122">
        <v>10</v>
      </c>
      <c r="F175" s="122">
        <v>17</v>
      </c>
      <c r="G175" s="122">
        <v>11</v>
      </c>
      <c r="H175" s="122">
        <v>12</v>
      </c>
      <c r="I175" s="122">
        <v>1</v>
      </c>
      <c r="J175" s="122">
        <v>2</v>
      </c>
    </row>
    <row r="176" spans="1:10" x14ac:dyDescent="0.25">
      <c r="A176" s="124"/>
      <c r="B176" s="124" t="s">
        <v>339</v>
      </c>
      <c r="C176" s="124"/>
      <c r="D176" s="124"/>
      <c r="E176" s="124"/>
      <c r="F176" s="124"/>
      <c r="G176" s="124"/>
      <c r="H176" s="124"/>
      <c r="I176" s="124"/>
      <c r="J176" s="124"/>
    </row>
    <row r="177" spans="1:10" x14ac:dyDescent="0.25">
      <c r="A177" s="122"/>
      <c r="B177" s="122"/>
      <c r="C177" s="122" t="s">
        <v>341</v>
      </c>
      <c r="D177" s="122">
        <v>2</v>
      </c>
      <c r="E177" s="122">
        <v>5</v>
      </c>
      <c r="F177" s="122" t="s">
        <v>315</v>
      </c>
      <c r="G177" s="122">
        <v>3</v>
      </c>
      <c r="H177" s="122">
        <v>2</v>
      </c>
      <c r="I177" s="122">
        <v>0</v>
      </c>
      <c r="J177" s="122">
        <v>1</v>
      </c>
    </row>
    <row r="178" spans="1:10" x14ac:dyDescent="0.25">
      <c r="A178" s="123" t="s">
        <v>1014</v>
      </c>
      <c r="B178" s="123"/>
      <c r="C178" s="123"/>
      <c r="D178" s="123">
        <v>407</v>
      </c>
      <c r="E178" s="123">
        <v>449</v>
      </c>
      <c r="F178" s="123">
        <v>473</v>
      </c>
      <c r="G178" s="123">
        <v>432</v>
      </c>
      <c r="H178" s="123">
        <v>308</v>
      </c>
      <c r="I178" s="123">
        <v>37</v>
      </c>
      <c r="J178" s="123">
        <v>25</v>
      </c>
    </row>
    <row r="179" spans="1:10" x14ac:dyDescent="0.25">
      <c r="A179" s="124"/>
      <c r="B179" s="124" t="s">
        <v>344</v>
      </c>
      <c r="C179" s="124"/>
      <c r="D179" s="124"/>
      <c r="E179" s="124"/>
      <c r="F179" s="124"/>
      <c r="G179" s="124"/>
      <c r="H179" s="124"/>
      <c r="I179" s="124"/>
      <c r="J179" s="124"/>
    </row>
    <row r="180" spans="1:10" x14ac:dyDescent="0.25">
      <c r="A180" s="122"/>
      <c r="B180" s="122"/>
      <c r="C180" s="122" t="s">
        <v>346</v>
      </c>
      <c r="D180" s="122">
        <v>4</v>
      </c>
      <c r="E180" s="122">
        <v>4</v>
      </c>
      <c r="F180" s="122">
        <v>8</v>
      </c>
      <c r="G180" s="122">
        <v>6</v>
      </c>
      <c r="H180" s="122">
        <v>7</v>
      </c>
      <c r="I180" s="122">
        <v>0</v>
      </c>
      <c r="J180" s="122" t="s">
        <v>53</v>
      </c>
    </row>
    <row r="181" spans="1:10" x14ac:dyDescent="0.25">
      <c r="A181" s="122"/>
      <c r="B181" s="122"/>
      <c r="C181" s="122" t="s">
        <v>348</v>
      </c>
      <c r="D181" s="122" t="s">
        <v>315</v>
      </c>
      <c r="E181" s="122">
        <v>10</v>
      </c>
      <c r="F181" s="122">
        <v>17</v>
      </c>
      <c r="G181" s="122">
        <v>15</v>
      </c>
      <c r="H181" s="122">
        <v>15</v>
      </c>
      <c r="I181" s="122">
        <v>3</v>
      </c>
      <c r="J181" s="122">
        <v>1</v>
      </c>
    </row>
    <row r="182" spans="1:10" x14ac:dyDescent="0.25">
      <c r="A182" s="122"/>
      <c r="B182" s="122"/>
      <c r="C182" s="122" t="s">
        <v>350</v>
      </c>
      <c r="D182" s="122">
        <v>0</v>
      </c>
      <c r="E182" s="122">
        <v>0</v>
      </c>
      <c r="F182" s="122">
        <v>1</v>
      </c>
      <c r="G182" s="122" t="s">
        <v>53</v>
      </c>
      <c r="H182" s="122" t="s">
        <v>53</v>
      </c>
      <c r="I182" s="122">
        <v>0</v>
      </c>
      <c r="J182" s="122" t="s">
        <v>53</v>
      </c>
    </row>
    <row r="183" spans="1:10" x14ac:dyDescent="0.25">
      <c r="A183" s="124"/>
      <c r="B183" s="124" t="s">
        <v>351</v>
      </c>
      <c r="C183" s="124"/>
      <c r="D183" s="124"/>
      <c r="E183" s="124"/>
      <c r="F183" s="124"/>
      <c r="G183" s="124"/>
      <c r="H183" s="124"/>
      <c r="I183" s="124"/>
      <c r="J183" s="124"/>
    </row>
    <row r="184" spans="1:10" x14ac:dyDescent="0.25">
      <c r="A184" s="122"/>
      <c r="B184" s="122"/>
      <c r="C184" s="122" t="s">
        <v>934</v>
      </c>
      <c r="D184" s="122">
        <v>13</v>
      </c>
      <c r="E184" s="122">
        <v>12</v>
      </c>
      <c r="F184" s="122">
        <v>7</v>
      </c>
      <c r="G184" s="122">
        <v>19</v>
      </c>
      <c r="H184" s="122">
        <v>17</v>
      </c>
      <c r="I184" s="122">
        <v>1</v>
      </c>
      <c r="J184" s="122">
        <v>2</v>
      </c>
    </row>
    <row r="185" spans="1:10" x14ac:dyDescent="0.25">
      <c r="A185" s="122"/>
      <c r="B185" s="122"/>
      <c r="C185" s="122" t="s">
        <v>355</v>
      </c>
      <c r="D185" s="122">
        <v>15</v>
      </c>
      <c r="E185" s="122">
        <v>13</v>
      </c>
      <c r="F185" s="122">
        <v>7</v>
      </c>
      <c r="G185" s="122">
        <v>8</v>
      </c>
      <c r="H185" s="122">
        <v>9</v>
      </c>
      <c r="I185" s="122">
        <v>0</v>
      </c>
      <c r="J185" s="122">
        <v>1</v>
      </c>
    </row>
    <row r="186" spans="1:10" x14ac:dyDescent="0.25">
      <c r="A186" s="122"/>
      <c r="B186" s="122"/>
      <c r="C186" s="122" t="s">
        <v>357</v>
      </c>
      <c r="D186" s="122">
        <v>6</v>
      </c>
      <c r="E186" s="122">
        <v>12</v>
      </c>
      <c r="F186" s="122">
        <v>3</v>
      </c>
      <c r="G186" s="122">
        <v>6</v>
      </c>
      <c r="H186" s="122">
        <v>4</v>
      </c>
      <c r="I186" s="122">
        <v>0</v>
      </c>
      <c r="J186" s="122">
        <v>1</v>
      </c>
    </row>
    <row r="187" spans="1:10" x14ac:dyDescent="0.25">
      <c r="A187" s="122"/>
      <c r="B187" s="122"/>
      <c r="C187" s="122" t="s">
        <v>359</v>
      </c>
      <c r="D187" s="122">
        <v>15</v>
      </c>
      <c r="E187" s="122">
        <v>15</v>
      </c>
      <c r="F187" s="122">
        <v>28</v>
      </c>
      <c r="G187" s="122">
        <v>19</v>
      </c>
      <c r="H187" s="122">
        <v>16</v>
      </c>
      <c r="I187" s="122">
        <v>2</v>
      </c>
      <c r="J187" s="122">
        <v>0</v>
      </c>
    </row>
    <row r="188" spans="1:10" x14ac:dyDescent="0.25">
      <c r="A188" s="122"/>
      <c r="B188" s="122"/>
      <c r="C188" s="122" t="s">
        <v>361</v>
      </c>
      <c r="D188" s="122">
        <v>6</v>
      </c>
      <c r="E188" s="122">
        <v>5</v>
      </c>
      <c r="F188" s="122">
        <v>7</v>
      </c>
      <c r="G188" s="122">
        <v>3</v>
      </c>
      <c r="H188" s="122">
        <v>2</v>
      </c>
      <c r="I188" s="122">
        <v>0</v>
      </c>
      <c r="J188" s="122">
        <v>0</v>
      </c>
    </row>
    <row r="189" spans="1:10" x14ac:dyDescent="0.25">
      <c r="A189" s="122"/>
      <c r="B189" s="122"/>
      <c r="C189" s="122" t="s">
        <v>363</v>
      </c>
      <c r="D189" s="122">
        <v>16</v>
      </c>
      <c r="E189" s="122">
        <v>11</v>
      </c>
      <c r="F189" s="122">
        <v>20</v>
      </c>
      <c r="G189" s="122">
        <v>21</v>
      </c>
      <c r="H189" s="122">
        <v>16</v>
      </c>
      <c r="I189" s="122">
        <v>1</v>
      </c>
      <c r="J189" s="122">
        <v>5</v>
      </c>
    </row>
    <row r="190" spans="1:10" x14ac:dyDescent="0.25">
      <c r="A190" s="124"/>
      <c r="B190" s="124" t="s">
        <v>364</v>
      </c>
      <c r="C190" s="124"/>
      <c r="D190" s="124"/>
      <c r="E190" s="124"/>
      <c r="F190" s="124"/>
      <c r="G190" s="124"/>
      <c r="H190" s="124"/>
      <c r="I190" s="124"/>
      <c r="J190" s="124"/>
    </row>
    <row r="191" spans="1:10" x14ac:dyDescent="0.25">
      <c r="A191" s="122"/>
      <c r="B191" s="122"/>
      <c r="C191" s="122" t="s">
        <v>366</v>
      </c>
      <c r="D191" s="122">
        <v>2</v>
      </c>
      <c r="E191" s="122">
        <v>1</v>
      </c>
      <c r="F191" s="122" t="s">
        <v>315</v>
      </c>
      <c r="G191" s="122" t="s">
        <v>53</v>
      </c>
      <c r="H191" s="122" t="s">
        <v>53</v>
      </c>
      <c r="I191" s="122">
        <v>3</v>
      </c>
      <c r="J191" s="122">
        <v>0</v>
      </c>
    </row>
    <row r="192" spans="1:10" x14ac:dyDescent="0.25">
      <c r="A192" s="122"/>
      <c r="B192" s="122"/>
      <c r="C192" s="122" t="s">
        <v>368</v>
      </c>
      <c r="D192" s="122">
        <v>27</v>
      </c>
      <c r="E192" s="122">
        <v>12</v>
      </c>
      <c r="F192" s="122">
        <v>15</v>
      </c>
      <c r="G192" s="122">
        <v>9</v>
      </c>
      <c r="H192" s="122">
        <v>7</v>
      </c>
      <c r="I192" s="122">
        <v>1</v>
      </c>
      <c r="J192" s="122">
        <v>2</v>
      </c>
    </row>
    <row r="193" spans="1:10" x14ac:dyDescent="0.25">
      <c r="A193" s="122"/>
      <c r="B193" s="122"/>
      <c r="C193" s="122" t="s">
        <v>370</v>
      </c>
      <c r="D193" s="122">
        <v>4</v>
      </c>
      <c r="E193" s="122">
        <v>3</v>
      </c>
      <c r="F193" s="122">
        <v>1</v>
      </c>
      <c r="G193" s="122">
        <v>6</v>
      </c>
      <c r="H193" s="122" t="s">
        <v>53</v>
      </c>
      <c r="I193" s="122">
        <v>0</v>
      </c>
      <c r="J193" s="122">
        <v>0</v>
      </c>
    </row>
    <row r="194" spans="1:10" x14ac:dyDescent="0.25">
      <c r="A194" s="122"/>
      <c r="B194" s="122"/>
      <c r="C194" s="122" t="s">
        <v>372</v>
      </c>
      <c r="D194" s="122">
        <v>0</v>
      </c>
      <c r="E194" s="122">
        <v>1</v>
      </c>
      <c r="F194" s="122" t="s">
        <v>315</v>
      </c>
      <c r="G194" s="122" t="s">
        <v>53</v>
      </c>
      <c r="H194" s="122" t="s">
        <v>53</v>
      </c>
      <c r="I194" s="122">
        <v>0</v>
      </c>
      <c r="J194" s="122">
        <v>0</v>
      </c>
    </row>
    <row r="195" spans="1:10" x14ac:dyDescent="0.25">
      <c r="A195" s="122"/>
      <c r="B195" s="122"/>
      <c r="C195" s="122" t="s">
        <v>374</v>
      </c>
      <c r="D195" s="122">
        <v>3</v>
      </c>
      <c r="E195" s="122">
        <v>8</v>
      </c>
      <c r="F195" s="122">
        <v>8</v>
      </c>
      <c r="G195" s="122">
        <v>8</v>
      </c>
      <c r="H195" s="122">
        <v>4</v>
      </c>
      <c r="I195" s="122">
        <v>0</v>
      </c>
      <c r="J195" s="122">
        <v>0</v>
      </c>
    </row>
    <row r="196" spans="1:10" x14ac:dyDescent="0.25">
      <c r="A196" s="122"/>
      <c r="B196" s="122"/>
      <c r="C196" s="122" t="s">
        <v>376</v>
      </c>
      <c r="D196" s="122">
        <v>2</v>
      </c>
      <c r="E196" s="122">
        <v>9</v>
      </c>
      <c r="F196" s="122">
        <v>12</v>
      </c>
      <c r="G196" s="122">
        <v>9</v>
      </c>
      <c r="H196" s="122">
        <v>6</v>
      </c>
      <c r="I196" s="122">
        <v>1</v>
      </c>
      <c r="J196" s="122">
        <v>2</v>
      </c>
    </row>
    <row r="197" spans="1:10" x14ac:dyDescent="0.25">
      <c r="A197" s="122"/>
      <c r="B197" s="122"/>
      <c r="C197" s="122" t="s">
        <v>378</v>
      </c>
      <c r="D197" s="122">
        <v>8</v>
      </c>
      <c r="E197" s="122">
        <v>13</v>
      </c>
      <c r="F197" s="122">
        <v>9</v>
      </c>
      <c r="G197" s="122">
        <v>9</v>
      </c>
      <c r="H197" s="122">
        <v>2</v>
      </c>
      <c r="I197" s="122">
        <v>0</v>
      </c>
      <c r="J197" s="122">
        <v>0</v>
      </c>
    </row>
    <row r="198" spans="1:10" x14ac:dyDescent="0.25">
      <c r="A198" s="122"/>
      <c r="B198" s="122"/>
      <c r="C198" s="122" t="s">
        <v>380</v>
      </c>
      <c r="D198" s="122">
        <v>1</v>
      </c>
      <c r="E198" s="122">
        <v>4</v>
      </c>
      <c r="F198" s="122">
        <v>3</v>
      </c>
      <c r="G198" s="122">
        <v>3</v>
      </c>
      <c r="H198" s="122" t="s">
        <v>53</v>
      </c>
      <c r="I198" s="122">
        <v>0</v>
      </c>
      <c r="J198" s="122">
        <v>0</v>
      </c>
    </row>
    <row r="199" spans="1:10" x14ac:dyDescent="0.25">
      <c r="A199" s="122"/>
      <c r="B199" s="122"/>
      <c r="C199" s="122" t="s">
        <v>1015</v>
      </c>
      <c r="D199" s="122">
        <v>5</v>
      </c>
      <c r="E199" s="122">
        <v>10</v>
      </c>
      <c r="F199" s="122">
        <v>13</v>
      </c>
      <c r="G199" s="122">
        <v>5</v>
      </c>
      <c r="H199" s="122">
        <v>5</v>
      </c>
      <c r="I199" s="122">
        <v>0</v>
      </c>
      <c r="J199" s="122">
        <v>0</v>
      </c>
    </row>
    <row r="200" spans="1:10" x14ac:dyDescent="0.25">
      <c r="A200" s="122"/>
      <c r="B200" s="122"/>
      <c r="C200" s="122" t="s">
        <v>384</v>
      </c>
      <c r="D200" s="122">
        <v>1</v>
      </c>
      <c r="E200" s="122">
        <v>0</v>
      </c>
      <c r="F200" s="122">
        <v>3</v>
      </c>
      <c r="G200" s="122">
        <v>1</v>
      </c>
      <c r="H200" s="122" t="s">
        <v>53</v>
      </c>
      <c r="I200" s="122">
        <v>0</v>
      </c>
      <c r="J200" s="122">
        <v>0</v>
      </c>
    </row>
    <row r="201" spans="1:10" x14ac:dyDescent="0.25">
      <c r="A201" s="122"/>
      <c r="B201" s="122"/>
      <c r="C201" s="122" t="s">
        <v>935</v>
      </c>
      <c r="D201" s="122">
        <v>7</v>
      </c>
      <c r="E201" s="122">
        <v>4</v>
      </c>
      <c r="F201" s="122">
        <v>4</v>
      </c>
      <c r="G201" s="122">
        <v>9</v>
      </c>
      <c r="H201" s="122">
        <v>4</v>
      </c>
      <c r="I201" s="122">
        <v>0</v>
      </c>
      <c r="J201" s="122">
        <v>0</v>
      </c>
    </row>
    <row r="202" spans="1:10" x14ac:dyDescent="0.25">
      <c r="A202" s="122"/>
      <c r="B202" s="122"/>
      <c r="C202" s="122" t="s">
        <v>388</v>
      </c>
      <c r="D202" s="122">
        <v>7</v>
      </c>
      <c r="E202" s="122">
        <v>5</v>
      </c>
      <c r="F202" s="122">
        <v>8</v>
      </c>
      <c r="G202" s="122">
        <v>6</v>
      </c>
      <c r="H202" s="122">
        <v>4</v>
      </c>
      <c r="I202" s="122">
        <v>1</v>
      </c>
      <c r="J202" s="122">
        <v>0</v>
      </c>
    </row>
    <row r="203" spans="1:10" x14ac:dyDescent="0.25">
      <c r="A203" s="122"/>
      <c r="B203" s="122"/>
      <c r="C203" s="122" t="s">
        <v>1016</v>
      </c>
      <c r="D203" s="122" t="s">
        <v>315</v>
      </c>
      <c r="E203" s="122">
        <v>0</v>
      </c>
      <c r="F203" s="122">
        <v>1</v>
      </c>
      <c r="G203" s="122" t="s">
        <v>53</v>
      </c>
      <c r="H203" s="122" t="s">
        <v>53</v>
      </c>
      <c r="I203" s="122">
        <v>0</v>
      </c>
      <c r="J203" s="122">
        <v>0</v>
      </c>
    </row>
    <row r="204" spans="1:10" x14ac:dyDescent="0.25">
      <c r="A204" s="122"/>
      <c r="B204" s="122"/>
      <c r="C204" s="122" t="s">
        <v>805</v>
      </c>
      <c r="D204" s="122">
        <v>0</v>
      </c>
      <c r="E204" s="122">
        <v>0</v>
      </c>
      <c r="F204" s="122" t="s">
        <v>315</v>
      </c>
      <c r="G204" s="122" t="s">
        <v>53</v>
      </c>
      <c r="H204" s="122" t="s">
        <v>53</v>
      </c>
      <c r="I204" s="122" t="s">
        <v>53</v>
      </c>
      <c r="J204" s="122" t="s">
        <v>53</v>
      </c>
    </row>
    <row r="205" spans="1:10" x14ac:dyDescent="0.25">
      <c r="A205" s="122"/>
      <c r="B205" s="122"/>
      <c r="C205" s="122" t="s">
        <v>393</v>
      </c>
      <c r="D205" s="122">
        <v>12</v>
      </c>
      <c r="E205" s="122">
        <v>17</v>
      </c>
      <c r="F205" s="122">
        <v>7</v>
      </c>
      <c r="G205" s="122">
        <v>8</v>
      </c>
      <c r="H205" s="122">
        <v>4</v>
      </c>
      <c r="I205" s="122">
        <v>1</v>
      </c>
      <c r="J205" s="122" t="s">
        <v>53</v>
      </c>
    </row>
    <row r="206" spans="1:10" x14ac:dyDescent="0.25">
      <c r="A206" s="124"/>
      <c r="B206" s="124" t="s">
        <v>394</v>
      </c>
      <c r="C206" s="124"/>
      <c r="D206" s="124"/>
      <c r="E206" s="124"/>
      <c r="F206" s="124"/>
      <c r="G206" s="124"/>
      <c r="H206" s="124"/>
      <c r="I206" s="124"/>
      <c r="J206" s="124"/>
    </row>
    <row r="207" spans="1:10" x14ac:dyDescent="0.25">
      <c r="A207" s="122"/>
      <c r="B207" s="122"/>
      <c r="C207" s="122" t="s">
        <v>396</v>
      </c>
      <c r="D207" s="122">
        <v>1</v>
      </c>
      <c r="E207" s="122">
        <v>1</v>
      </c>
      <c r="F207" s="122">
        <v>4</v>
      </c>
      <c r="G207" s="122">
        <v>3</v>
      </c>
      <c r="H207" s="122">
        <v>5</v>
      </c>
      <c r="I207" s="122">
        <v>1</v>
      </c>
      <c r="J207" s="122">
        <v>0</v>
      </c>
    </row>
    <row r="208" spans="1:10" x14ac:dyDescent="0.25">
      <c r="A208" s="122"/>
      <c r="B208" s="122"/>
      <c r="C208" s="122" t="s">
        <v>398</v>
      </c>
      <c r="D208" s="122">
        <v>9</v>
      </c>
      <c r="E208" s="122" t="s">
        <v>315</v>
      </c>
      <c r="F208" s="122">
        <v>12</v>
      </c>
      <c r="G208" s="122">
        <v>16</v>
      </c>
      <c r="H208" s="122">
        <v>5</v>
      </c>
      <c r="I208" s="122">
        <v>0</v>
      </c>
      <c r="J208" s="122">
        <v>0</v>
      </c>
    </row>
    <row r="209" spans="1:10" x14ac:dyDescent="0.25">
      <c r="A209" s="122"/>
      <c r="B209" s="122"/>
      <c r="C209" s="122" t="s">
        <v>400</v>
      </c>
      <c r="D209" s="122">
        <v>32</v>
      </c>
      <c r="E209" s="122">
        <v>41</v>
      </c>
      <c r="F209" s="122">
        <v>51</v>
      </c>
      <c r="G209" s="122">
        <v>34</v>
      </c>
      <c r="H209" s="122">
        <v>21</v>
      </c>
      <c r="I209" s="122">
        <v>2</v>
      </c>
      <c r="J209" s="122">
        <v>0</v>
      </c>
    </row>
    <row r="210" spans="1:10" x14ac:dyDescent="0.25">
      <c r="A210" s="122"/>
      <c r="B210" s="122"/>
      <c r="C210" s="122" t="s">
        <v>402</v>
      </c>
      <c r="D210" s="122">
        <v>10</v>
      </c>
      <c r="E210" s="122">
        <v>21</v>
      </c>
      <c r="F210" s="122">
        <v>7</v>
      </c>
      <c r="G210" s="122">
        <v>13</v>
      </c>
      <c r="H210" s="122">
        <v>13</v>
      </c>
      <c r="I210" s="122">
        <v>0</v>
      </c>
      <c r="J210" s="122">
        <v>1</v>
      </c>
    </row>
    <row r="211" spans="1:10" x14ac:dyDescent="0.25">
      <c r="A211" s="122"/>
      <c r="B211" s="122"/>
      <c r="C211" s="122" t="s">
        <v>1017</v>
      </c>
      <c r="D211" s="122">
        <v>11</v>
      </c>
      <c r="E211" s="122">
        <v>11</v>
      </c>
      <c r="F211" s="122">
        <v>17</v>
      </c>
      <c r="G211" s="122">
        <v>8</v>
      </c>
      <c r="H211" s="122">
        <v>11</v>
      </c>
      <c r="I211" s="122">
        <v>1</v>
      </c>
      <c r="J211" s="122">
        <v>0</v>
      </c>
    </row>
    <row r="212" spans="1:10" x14ac:dyDescent="0.25">
      <c r="A212" s="122"/>
      <c r="B212" s="122"/>
      <c r="C212" s="122" t="s">
        <v>406</v>
      </c>
      <c r="D212" s="122">
        <v>25</v>
      </c>
      <c r="E212" s="122" t="s">
        <v>315</v>
      </c>
      <c r="F212" s="122">
        <v>48</v>
      </c>
      <c r="G212" s="122">
        <v>41</v>
      </c>
      <c r="H212" s="122">
        <v>31</v>
      </c>
      <c r="I212" s="122">
        <v>0</v>
      </c>
      <c r="J212" s="122">
        <v>0</v>
      </c>
    </row>
    <row r="213" spans="1:10" x14ac:dyDescent="0.25">
      <c r="A213" s="122"/>
      <c r="B213" s="122"/>
      <c r="C213" s="122" t="s">
        <v>408</v>
      </c>
      <c r="D213" s="122">
        <v>1</v>
      </c>
      <c r="E213" s="122">
        <v>0</v>
      </c>
      <c r="F213" s="122">
        <v>2</v>
      </c>
      <c r="G213" s="122" t="s">
        <v>53</v>
      </c>
      <c r="H213" s="122">
        <v>4</v>
      </c>
      <c r="I213" s="122">
        <v>0</v>
      </c>
      <c r="J213" s="122">
        <v>0</v>
      </c>
    </row>
    <row r="214" spans="1:10" x14ac:dyDescent="0.25">
      <c r="A214" s="122"/>
      <c r="B214" s="122"/>
      <c r="C214" s="122" t="s">
        <v>410</v>
      </c>
      <c r="D214" s="122">
        <v>31</v>
      </c>
      <c r="E214" s="122">
        <v>28</v>
      </c>
      <c r="F214" s="122">
        <v>33</v>
      </c>
      <c r="G214" s="122">
        <v>28</v>
      </c>
      <c r="H214" s="122">
        <v>8</v>
      </c>
      <c r="I214" s="122">
        <v>0</v>
      </c>
      <c r="J214" s="122">
        <v>1</v>
      </c>
    </row>
    <row r="215" spans="1:10" x14ac:dyDescent="0.25">
      <c r="A215" s="122"/>
      <c r="B215" s="122"/>
      <c r="C215" s="122" t="s">
        <v>412</v>
      </c>
      <c r="D215" s="122">
        <v>6</v>
      </c>
      <c r="E215" s="122">
        <v>3</v>
      </c>
      <c r="F215" s="122">
        <v>5</v>
      </c>
      <c r="G215" s="122">
        <v>6</v>
      </c>
      <c r="H215" s="122">
        <v>5</v>
      </c>
      <c r="I215" s="122">
        <v>1</v>
      </c>
      <c r="J215" s="122">
        <v>0</v>
      </c>
    </row>
    <row r="216" spans="1:10" x14ac:dyDescent="0.25">
      <c r="A216" s="122"/>
      <c r="B216" s="122"/>
      <c r="C216" s="122" t="s">
        <v>414</v>
      </c>
      <c r="D216" s="122">
        <v>4</v>
      </c>
      <c r="E216" s="122">
        <v>3</v>
      </c>
      <c r="F216" s="122">
        <v>7</v>
      </c>
      <c r="G216" s="122">
        <v>9</v>
      </c>
      <c r="H216" s="122">
        <v>2</v>
      </c>
      <c r="I216" s="122">
        <v>0</v>
      </c>
      <c r="J216" s="122">
        <v>0</v>
      </c>
    </row>
    <row r="217" spans="1:10" x14ac:dyDescent="0.25">
      <c r="A217" s="124"/>
      <c r="B217" s="124" t="s">
        <v>806</v>
      </c>
      <c r="C217" s="124"/>
      <c r="D217" s="124"/>
      <c r="E217" s="124"/>
      <c r="F217" s="124"/>
      <c r="G217" s="124"/>
      <c r="H217" s="124"/>
      <c r="I217" s="124"/>
      <c r="J217" s="124"/>
    </row>
    <row r="218" spans="1:10" x14ac:dyDescent="0.25">
      <c r="A218" s="122"/>
      <c r="B218" s="122"/>
      <c r="C218" s="122" t="s">
        <v>417</v>
      </c>
      <c r="D218" s="122">
        <v>1</v>
      </c>
      <c r="E218" s="122">
        <v>5</v>
      </c>
      <c r="F218" s="122">
        <v>8</v>
      </c>
      <c r="G218" s="122">
        <v>6</v>
      </c>
      <c r="H218" s="122">
        <v>3</v>
      </c>
      <c r="I218" s="122">
        <v>1</v>
      </c>
      <c r="J218" s="122">
        <v>1</v>
      </c>
    </row>
    <row r="219" spans="1:10" x14ac:dyDescent="0.25">
      <c r="A219" s="122"/>
      <c r="B219" s="122"/>
      <c r="C219" s="122" t="s">
        <v>419</v>
      </c>
      <c r="D219" s="122">
        <v>1</v>
      </c>
      <c r="E219" s="122">
        <v>2</v>
      </c>
      <c r="F219" s="122">
        <v>3</v>
      </c>
      <c r="G219" s="122">
        <v>3</v>
      </c>
      <c r="H219" s="122">
        <v>4</v>
      </c>
      <c r="I219" s="122">
        <v>1</v>
      </c>
      <c r="J219" s="122">
        <v>0</v>
      </c>
    </row>
    <row r="220" spans="1:10" x14ac:dyDescent="0.25">
      <c r="A220" s="122"/>
      <c r="B220" s="122"/>
      <c r="C220" s="122" t="s">
        <v>421</v>
      </c>
      <c r="D220" s="122">
        <v>10</v>
      </c>
      <c r="E220" s="122">
        <v>16</v>
      </c>
      <c r="F220" s="122">
        <v>7</v>
      </c>
      <c r="G220" s="122">
        <v>6</v>
      </c>
      <c r="H220" s="122">
        <v>5</v>
      </c>
      <c r="I220" s="122">
        <v>3</v>
      </c>
      <c r="J220" s="122">
        <v>7</v>
      </c>
    </row>
    <row r="221" spans="1:10" x14ac:dyDescent="0.25">
      <c r="A221" s="122"/>
      <c r="B221" s="122"/>
      <c r="C221" s="122" t="s">
        <v>807</v>
      </c>
      <c r="D221" s="122">
        <v>19</v>
      </c>
      <c r="E221" s="122">
        <v>31</v>
      </c>
      <c r="F221" s="122">
        <v>16</v>
      </c>
      <c r="G221" s="122">
        <v>15</v>
      </c>
      <c r="H221" s="122">
        <v>13</v>
      </c>
      <c r="I221" s="122">
        <v>0</v>
      </c>
      <c r="J221" s="122">
        <v>0</v>
      </c>
    </row>
    <row r="222" spans="1:10" x14ac:dyDescent="0.25">
      <c r="A222" s="122"/>
      <c r="B222" s="122"/>
      <c r="C222" s="122" t="s">
        <v>425</v>
      </c>
      <c r="D222" s="122">
        <v>5</v>
      </c>
      <c r="E222" s="122">
        <v>10</v>
      </c>
      <c r="F222" s="122">
        <v>9</v>
      </c>
      <c r="G222" s="122">
        <v>3</v>
      </c>
      <c r="H222" s="122">
        <v>5</v>
      </c>
      <c r="I222" s="122">
        <v>6</v>
      </c>
      <c r="J222" s="122">
        <v>0</v>
      </c>
    </row>
    <row r="223" spans="1:10" x14ac:dyDescent="0.25">
      <c r="A223" s="122"/>
      <c r="B223" s="122"/>
      <c r="C223" s="122" t="s">
        <v>427</v>
      </c>
      <c r="D223" s="122">
        <v>11</v>
      </c>
      <c r="E223" s="122">
        <v>7</v>
      </c>
      <c r="F223" s="122">
        <v>15</v>
      </c>
      <c r="G223" s="122">
        <v>11</v>
      </c>
      <c r="H223" s="122">
        <v>4</v>
      </c>
      <c r="I223" s="122">
        <v>0</v>
      </c>
      <c r="J223" s="122">
        <v>0</v>
      </c>
    </row>
    <row r="224" spans="1:10" x14ac:dyDescent="0.25">
      <c r="A224" s="122"/>
      <c r="B224" s="122"/>
      <c r="C224" s="122" t="s">
        <v>429</v>
      </c>
      <c r="D224" s="122">
        <v>5</v>
      </c>
      <c r="E224" s="122">
        <v>12</v>
      </c>
      <c r="F224" s="122">
        <v>4</v>
      </c>
      <c r="G224" s="122">
        <v>4</v>
      </c>
      <c r="H224" s="122">
        <v>6</v>
      </c>
      <c r="I224" s="122">
        <v>0</v>
      </c>
      <c r="J224" s="122">
        <v>0</v>
      </c>
    </row>
    <row r="225" spans="1:10" x14ac:dyDescent="0.25">
      <c r="A225" s="124"/>
      <c r="B225" s="124" t="s">
        <v>430</v>
      </c>
      <c r="C225" s="124"/>
      <c r="D225" s="124"/>
      <c r="E225" s="124"/>
      <c r="F225" s="124"/>
      <c r="G225" s="124"/>
      <c r="H225" s="124"/>
      <c r="I225" s="124"/>
      <c r="J225" s="124"/>
    </row>
    <row r="226" spans="1:10" x14ac:dyDescent="0.25">
      <c r="A226" s="122"/>
      <c r="B226" s="122"/>
      <c r="C226" s="122" t="s">
        <v>432</v>
      </c>
      <c r="D226" s="122">
        <v>8</v>
      </c>
      <c r="E226" s="122">
        <v>6</v>
      </c>
      <c r="F226" s="122">
        <v>4</v>
      </c>
      <c r="G226" s="122">
        <v>7</v>
      </c>
      <c r="H226" s="122">
        <v>7</v>
      </c>
      <c r="I226" s="122">
        <v>0</v>
      </c>
      <c r="J226" s="122">
        <v>0</v>
      </c>
    </row>
    <row r="227" spans="1:10" x14ac:dyDescent="0.25">
      <c r="A227" s="122"/>
      <c r="B227" s="122"/>
      <c r="C227" s="122" t="s">
        <v>936</v>
      </c>
      <c r="D227" s="122">
        <v>10</v>
      </c>
      <c r="E227" s="122">
        <v>3</v>
      </c>
      <c r="F227" s="122">
        <v>2</v>
      </c>
      <c r="G227" s="122">
        <v>4</v>
      </c>
      <c r="H227" s="122">
        <v>2</v>
      </c>
      <c r="I227" s="122">
        <v>0</v>
      </c>
      <c r="J227" s="122">
        <v>0</v>
      </c>
    </row>
    <row r="228" spans="1:10" x14ac:dyDescent="0.25">
      <c r="A228" s="122"/>
      <c r="B228" s="122"/>
      <c r="C228" s="122" t="s">
        <v>436</v>
      </c>
      <c r="D228" s="122">
        <v>3</v>
      </c>
      <c r="E228" s="122">
        <v>4</v>
      </c>
      <c r="F228" s="122">
        <v>4</v>
      </c>
      <c r="G228" s="122">
        <v>7</v>
      </c>
      <c r="H228" s="122">
        <v>2</v>
      </c>
      <c r="I228" s="122">
        <v>5</v>
      </c>
      <c r="J228" s="122">
        <v>0</v>
      </c>
    </row>
    <row r="229" spans="1:10" x14ac:dyDescent="0.25">
      <c r="A229" s="122"/>
      <c r="B229" s="122"/>
      <c r="C229" s="122" t="s">
        <v>438</v>
      </c>
      <c r="D229" s="122">
        <v>7</v>
      </c>
      <c r="E229" s="122">
        <v>7</v>
      </c>
      <c r="F229" s="122">
        <v>7</v>
      </c>
      <c r="G229" s="122">
        <v>6</v>
      </c>
      <c r="H229" s="122">
        <v>5</v>
      </c>
      <c r="I229" s="122">
        <v>0</v>
      </c>
      <c r="J229" s="122">
        <v>0</v>
      </c>
    </row>
    <row r="230" spans="1:10" x14ac:dyDescent="0.25">
      <c r="A230" s="122"/>
      <c r="B230" s="122"/>
      <c r="C230" s="122" t="s">
        <v>937</v>
      </c>
      <c r="D230" s="122">
        <v>9</v>
      </c>
      <c r="E230" s="122">
        <v>8</v>
      </c>
      <c r="F230" s="122">
        <v>6</v>
      </c>
      <c r="G230" s="122">
        <v>11</v>
      </c>
      <c r="H230" s="122">
        <v>7</v>
      </c>
      <c r="I230" s="122">
        <v>1</v>
      </c>
      <c r="J230" s="122">
        <v>0</v>
      </c>
    </row>
    <row r="231" spans="1:10" x14ac:dyDescent="0.25">
      <c r="A231" s="122"/>
      <c r="B231" s="122"/>
      <c r="C231" s="122" t="s">
        <v>938</v>
      </c>
      <c r="D231" s="122">
        <v>11</v>
      </c>
      <c r="E231" s="122">
        <v>11</v>
      </c>
      <c r="F231" s="122">
        <v>15</v>
      </c>
      <c r="G231" s="122">
        <v>16</v>
      </c>
      <c r="H231" s="122">
        <v>13</v>
      </c>
      <c r="I231" s="122">
        <v>1</v>
      </c>
      <c r="J231" s="122">
        <v>1</v>
      </c>
    </row>
    <row r="232" spans="1:10" x14ac:dyDescent="0.25">
      <c r="A232" s="122"/>
      <c r="B232" s="122"/>
      <c r="C232" s="122" t="s">
        <v>1018</v>
      </c>
      <c r="D232" s="122" t="s">
        <v>315</v>
      </c>
      <c r="E232" s="122">
        <v>16</v>
      </c>
      <c r="F232" s="122">
        <v>12</v>
      </c>
      <c r="G232" s="122">
        <v>5</v>
      </c>
      <c r="H232" s="122">
        <v>5</v>
      </c>
      <c r="I232" s="122">
        <v>0</v>
      </c>
      <c r="J232" s="122">
        <v>0</v>
      </c>
    </row>
    <row r="233" spans="1:10" x14ac:dyDescent="0.25">
      <c r="A233" s="123" t="s">
        <v>442</v>
      </c>
      <c r="B233" s="123"/>
      <c r="C233" s="123"/>
      <c r="D233" s="123">
        <v>632</v>
      </c>
      <c r="E233" s="123">
        <v>779</v>
      </c>
      <c r="F233" s="123">
        <v>708</v>
      </c>
      <c r="G233" s="123">
        <v>731</v>
      </c>
      <c r="H233" s="123">
        <v>605</v>
      </c>
      <c r="I233" s="123">
        <v>218</v>
      </c>
      <c r="J233" s="123">
        <v>81</v>
      </c>
    </row>
    <row r="234" spans="1:10" x14ac:dyDescent="0.25">
      <c r="A234" s="122"/>
      <c r="B234" s="122"/>
      <c r="C234" s="122" t="s">
        <v>941</v>
      </c>
      <c r="D234" s="122">
        <v>1</v>
      </c>
      <c r="E234" s="122">
        <v>0</v>
      </c>
      <c r="F234" s="122">
        <v>1</v>
      </c>
      <c r="G234" s="122" t="s">
        <v>53</v>
      </c>
      <c r="H234" s="122" t="s">
        <v>53</v>
      </c>
      <c r="I234" s="122">
        <v>0</v>
      </c>
      <c r="J234" s="122">
        <v>0</v>
      </c>
    </row>
    <row r="235" spans="1:10" x14ac:dyDescent="0.25">
      <c r="A235" s="122"/>
      <c r="B235" s="122"/>
      <c r="C235" s="122" t="s">
        <v>446</v>
      </c>
      <c r="D235" s="122">
        <v>37</v>
      </c>
      <c r="E235" s="122" t="s">
        <v>315</v>
      </c>
      <c r="F235" s="122">
        <v>32</v>
      </c>
      <c r="G235" s="122">
        <v>43</v>
      </c>
      <c r="H235" s="122">
        <v>27</v>
      </c>
      <c r="I235" s="122">
        <v>1</v>
      </c>
      <c r="J235" s="122">
        <v>0</v>
      </c>
    </row>
    <row r="236" spans="1:10" x14ac:dyDescent="0.25">
      <c r="A236" s="122"/>
      <c r="B236" s="122"/>
      <c r="C236" s="122" t="s">
        <v>448</v>
      </c>
      <c r="D236" s="122">
        <v>2</v>
      </c>
      <c r="E236" s="122">
        <v>2</v>
      </c>
      <c r="F236" s="122">
        <v>2</v>
      </c>
      <c r="G236" s="122" t="s">
        <v>53</v>
      </c>
      <c r="H236" s="122" t="s">
        <v>53</v>
      </c>
      <c r="I236" s="122">
        <v>0</v>
      </c>
      <c r="J236" s="122">
        <v>0</v>
      </c>
    </row>
    <row r="237" spans="1:10" x14ac:dyDescent="0.25">
      <c r="A237" s="122"/>
      <c r="B237" s="122"/>
      <c r="C237" s="122" t="s">
        <v>450</v>
      </c>
      <c r="D237" s="122">
        <v>6</v>
      </c>
      <c r="E237" s="122">
        <v>4</v>
      </c>
      <c r="F237" s="122">
        <v>7</v>
      </c>
      <c r="G237" s="122">
        <v>5</v>
      </c>
      <c r="H237" s="122">
        <v>15</v>
      </c>
      <c r="I237" s="122">
        <v>4</v>
      </c>
      <c r="J237" s="122">
        <v>0</v>
      </c>
    </row>
    <row r="238" spans="1:10" x14ac:dyDescent="0.25">
      <c r="A238" s="122"/>
      <c r="B238" s="122"/>
      <c r="C238" s="122" t="s">
        <v>452</v>
      </c>
      <c r="D238" s="122">
        <v>39</v>
      </c>
      <c r="E238" s="122">
        <v>25</v>
      </c>
      <c r="F238" s="122">
        <v>28</v>
      </c>
      <c r="G238" s="122">
        <v>31</v>
      </c>
      <c r="H238" s="122">
        <v>18</v>
      </c>
      <c r="I238" s="122">
        <v>0</v>
      </c>
      <c r="J238" s="122">
        <v>1</v>
      </c>
    </row>
    <row r="239" spans="1:10" x14ac:dyDescent="0.25">
      <c r="A239" s="122"/>
      <c r="B239" s="122"/>
      <c r="C239" s="122" t="s">
        <v>454</v>
      </c>
      <c r="D239" s="122">
        <v>36</v>
      </c>
      <c r="E239" s="122">
        <v>50</v>
      </c>
      <c r="F239" s="122">
        <v>52</v>
      </c>
      <c r="G239" s="122">
        <v>46</v>
      </c>
      <c r="H239" s="122">
        <v>30</v>
      </c>
      <c r="I239" s="122">
        <v>9</v>
      </c>
      <c r="J239" s="122">
        <v>1</v>
      </c>
    </row>
    <row r="240" spans="1:10" x14ac:dyDescent="0.25">
      <c r="A240" s="122"/>
      <c r="B240" s="122"/>
      <c r="C240" s="122" t="s">
        <v>808</v>
      </c>
      <c r="D240" s="122">
        <v>0</v>
      </c>
      <c r="E240" s="122">
        <v>7</v>
      </c>
      <c r="F240" s="122" t="s">
        <v>315</v>
      </c>
      <c r="G240" s="122">
        <v>3</v>
      </c>
      <c r="H240" s="122">
        <v>8</v>
      </c>
      <c r="I240" s="122">
        <v>0</v>
      </c>
      <c r="J240" s="122">
        <v>0</v>
      </c>
    </row>
    <row r="241" spans="1:10" x14ac:dyDescent="0.25">
      <c r="A241" s="122"/>
      <c r="B241" s="122"/>
      <c r="C241" s="122" t="s">
        <v>458</v>
      </c>
      <c r="D241" s="122">
        <v>5</v>
      </c>
      <c r="E241" s="122">
        <v>10</v>
      </c>
      <c r="F241" s="122">
        <v>10</v>
      </c>
      <c r="G241" s="122">
        <v>7</v>
      </c>
      <c r="H241" s="122">
        <v>8</v>
      </c>
      <c r="I241" s="122">
        <v>0</v>
      </c>
      <c r="J241" s="122">
        <v>0</v>
      </c>
    </row>
    <row r="242" spans="1:10" x14ac:dyDescent="0.25">
      <c r="A242" s="122"/>
      <c r="B242" s="122"/>
      <c r="C242" s="122" t="s">
        <v>460</v>
      </c>
      <c r="D242" s="122">
        <v>15</v>
      </c>
      <c r="E242" s="122">
        <v>15</v>
      </c>
      <c r="F242" s="122">
        <v>13</v>
      </c>
      <c r="G242" s="122">
        <v>14</v>
      </c>
      <c r="H242" s="122">
        <v>9</v>
      </c>
      <c r="I242" s="122">
        <v>1</v>
      </c>
      <c r="J242" s="122">
        <v>0</v>
      </c>
    </row>
    <row r="243" spans="1:10" x14ac:dyDescent="0.25">
      <c r="A243" s="122"/>
      <c r="B243" s="122"/>
      <c r="C243" s="122" t="s">
        <v>462</v>
      </c>
      <c r="D243" s="122">
        <v>6</v>
      </c>
      <c r="E243" s="122">
        <v>11</v>
      </c>
      <c r="F243" s="122">
        <v>3</v>
      </c>
      <c r="G243" s="122">
        <v>6</v>
      </c>
      <c r="H243" s="122" t="s">
        <v>53</v>
      </c>
      <c r="I243" s="122">
        <v>1</v>
      </c>
      <c r="J243" s="122">
        <v>0</v>
      </c>
    </row>
    <row r="244" spans="1:10" x14ac:dyDescent="0.25">
      <c r="A244" s="122"/>
      <c r="B244" s="122"/>
      <c r="C244" s="122" t="s">
        <v>464</v>
      </c>
      <c r="D244" s="122">
        <v>17</v>
      </c>
      <c r="E244" s="122">
        <v>22</v>
      </c>
      <c r="F244" s="122">
        <v>30</v>
      </c>
      <c r="G244" s="122">
        <v>19</v>
      </c>
      <c r="H244" s="122">
        <v>25</v>
      </c>
      <c r="I244" s="122">
        <v>1</v>
      </c>
      <c r="J244" s="122">
        <v>0</v>
      </c>
    </row>
    <row r="245" spans="1:10" x14ac:dyDescent="0.25">
      <c r="A245" s="122"/>
      <c r="B245" s="122"/>
      <c r="C245" s="122" t="s">
        <v>466</v>
      </c>
      <c r="D245" s="122">
        <v>26</v>
      </c>
      <c r="E245" s="122">
        <v>33</v>
      </c>
      <c r="F245" s="122">
        <v>46</v>
      </c>
      <c r="G245" s="122">
        <v>34</v>
      </c>
      <c r="H245" s="122">
        <v>27</v>
      </c>
      <c r="I245" s="122">
        <v>2</v>
      </c>
      <c r="J245" s="122">
        <v>0</v>
      </c>
    </row>
    <row r="246" spans="1:10" x14ac:dyDescent="0.25">
      <c r="A246" s="122"/>
      <c r="B246" s="122"/>
      <c r="C246" s="122" t="s">
        <v>1019</v>
      </c>
      <c r="D246" s="122" t="s">
        <v>315</v>
      </c>
      <c r="E246" s="122">
        <v>15</v>
      </c>
      <c r="F246" s="122" t="s">
        <v>315</v>
      </c>
      <c r="G246" s="122">
        <v>4</v>
      </c>
      <c r="H246" s="122">
        <v>33</v>
      </c>
      <c r="I246" s="122">
        <v>3</v>
      </c>
      <c r="J246" s="122">
        <v>0</v>
      </c>
    </row>
    <row r="247" spans="1:10" x14ac:dyDescent="0.25">
      <c r="A247" s="122"/>
      <c r="B247" s="122"/>
      <c r="C247" s="122" t="s">
        <v>470</v>
      </c>
      <c r="D247" s="122">
        <v>19</v>
      </c>
      <c r="E247" s="122">
        <v>27</v>
      </c>
      <c r="F247" s="122">
        <v>13</v>
      </c>
      <c r="G247" s="122">
        <v>34</v>
      </c>
      <c r="H247" s="122">
        <v>18</v>
      </c>
      <c r="I247" s="122">
        <v>0</v>
      </c>
      <c r="J247" s="122">
        <v>0</v>
      </c>
    </row>
    <row r="248" spans="1:10" x14ac:dyDescent="0.25">
      <c r="A248" s="122"/>
      <c r="B248" s="122"/>
      <c r="C248" s="122" t="s">
        <v>472</v>
      </c>
      <c r="D248" s="122">
        <v>8</v>
      </c>
      <c r="E248" s="122">
        <v>9</v>
      </c>
      <c r="F248" s="122">
        <v>12</v>
      </c>
      <c r="G248" s="122">
        <v>12</v>
      </c>
      <c r="H248" s="122">
        <v>5</v>
      </c>
      <c r="I248" s="122">
        <v>0</v>
      </c>
      <c r="J248" s="122">
        <v>0</v>
      </c>
    </row>
    <row r="249" spans="1:10" x14ac:dyDescent="0.25">
      <c r="A249" s="122"/>
      <c r="B249" s="122"/>
      <c r="C249" s="122" t="s">
        <v>474</v>
      </c>
      <c r="D249" s="122">
        <v>4</v>
      </c>
      <c r="E249" s="122">
        <v>1</v>
      </c>
      <c r="F249" s="122">
        <v>4</v>
      </c>
      <c r="G249" s="122" t="s">
        <v>53</v>
      </c>
      <c r="H249" s="122">
        <v>1</v>
      </c>
      <c r="I249" s="122">
        <v>0</v>
      </c>
      <c r="J249" s="122">
        <v>0</v>
      </c>
    </row>
    <row r="250" spans="1:10" x14ac:dyDescent="0.25">
      <c r="A250" s="122"/>
      <c r="B250" s="122"/>
      <c r="C250" s="122" t="s">
        <v>476</v>
      </c>
      <c r="D250" s="122">
        <v>11</v>
      </c>
      <c r="E250" s="122" t="s">
        <v>315</v>
      </c>
      <c r="F250" s="122">
        <v>6</v>
      </c>
      <c r="G250" s="122">
        <v>4</v>
      </c>
      <c r="H250" s="122">
        <v>6</v>
      </c>
      <c r="I250" s="122">
        <v>1</v>
      </c>
      <c r="J250" s="122">
        <v>0</v>
      </c>
    </row>
    <row r="251" spans="1:10" x14ac:dyDescent="0.25">
      <c r="A251" s="122"/>
      <c r="B251" s="122"/>
      <c r="C251" s="122" t="s">
        <v>478</v>
      </c>
      <c r="D251" s="122">
        <v>10</v>
      </c>
      <c r="E251" s="122">
        <v>27</v>
      </c>
      <c r="F251" s="122">
        <v>13</v>
      </c>
      <c r="G251" s="122">
        <v>34</v>
      </c>
      <c r="H251" s="122">
        <v>13</v>
      </c>
      <c r="I251" s="122">
        <v>0</v>
      </c>
      <c r="J251" s="122">
        <v>0</v>
      </c>
    </row>
    <row r="252" spans="1:10" x14ac:dyDescent="0.25">
      <c r="A252" s="122"/>
      <c r="B252" s="122"/>
      <c r="C252" s="122" t="s">
        <v>480</v>
      </c>
      <c r="D252" s="122">
        <v>17</v>
      </c>
      <c r="E252" s="122">
        <v>29</v>
      </c>
      <c r="F252" s="122">
        <v>35</v>
      </c>
      <c r="G252" s="122">
        <v>23</v>
      </c>
      <c r="H252" s="122">
        <v>13</v>
      </c>
      <c r="I252" s="122">
        <v>0</v>
      </c>
      <c r="J252" s="122">
        <v>1</v>
      </c>
    </row>
    <row r="253" spans="1:10" x14ac:dyDescent="0.25">
      <c r="A253" s="122"/>
      <c r="B253" s="122"/>
      <c r="C253" s="122" t="s">
        <v>1020</v>
      </c>
      <c r="D253" s="122">
        <v>31</v>
      </c>
      <c r="E253" s="122">
        <v>49</v>
      </c>
      <c r="F253" s="122">
        <v>53</v>
      </c>
      <c r="G253" s="122">
        <v>86</v>
      </c>
      <c r="H253" s="122">
        <v>62</v>
      </c>
      <c r="I253" s="122">
        <v>6</v>
      </c>
      <c r="J253" s="122">
        <v>74</v>
      </c>
    </row>
    <row r="254" spans="1:10" x14ac:dyDescent="0.25">
      <c r="A254" s="122"/>
      <c r="B254" s="122"/>
      <c r="C254" s="122" t="s">
        <v>809</v>
      </c>
      <c r="D254" s="122">
        <v>9</v>
      </c>
      <c r="E254" s="122">
        <v>12</v>
      </c>
      <c r="F254" s="122">
        <v>14</v>
      </c>
      <c r="G254" s="122">
        <v>14</v>
      </c>
      <c r="H254" s="122">
        <v>7</v>
      </c>
      <c r="I254" s="122">
        <v>160</v>
      </c>
      <c r="J254" s="122">
        <v>0</v>
      </c>
    </row>
    <row r="255" spans="1:10" x14ac:dyDescent="0.25">
      <c r="A255" s="122"/>
      <c r="B255" s="122"/>
      <c r="C255" s="122" t="s">
        <v>486</v>
      </c>
      <c r="D255" s="122">
        <v>25</v>
      </c>
      <c r="E255" s="122">
        <v>33</v>
      </c>
      <c r="F255" s="122">
        <v>29</v>
      </c>
      <c r="G255" s="122">
        <v>26</v>
      </c>
      <c r="H255" s="122">
        <v>27</v>
      </c>
      <c r="I255" s="122">
        <v>2</v>
      </c>
      <c r="J255" s="122">
        <v>2</v>
      </c>
    </row>
    <row r="256" spans="1:10" x14ac:dyDescent="0.25">
      <c r="A256" s="122"/>
      <c r="B256" s="122"/>
      <c r="C256" s="122" t="s">
        <v>488</v>
      </c>
      <c r="D256" s="122">
        <v>14</v>
      </c>
      <c r="E256" s="122">
        <v>14</v>
      </c>
      <c r="F256" s="122" t="s">
        <v>315</v>
      </c>
      <c r="G256" s="122">
        <v>10</v>
      </c>
      <c r="H256" s="122">
        <v>8</v>
      </c>
      <c r="I256" s="122">
        <v>2</v>
      </c>
      <c r="J256" s="122">
        <v>0</v>
      </c>
    </row>
    <row r="257" spans="1:10" x14ac:dyDescent="0.25">
      <c r="A257" s="122"/>
      <c r="B257" s="122"/>
      <c r="C257" s="122" t="s">
        <v>490</v>
      </c>
      <c r="D257" s="122"/>
      <c r="E257" s="122"/>
      <c r="F257" s="122"/>
      <c r="G257" s="122">
        <v>1</v>
      </c>
      <c r="H257" s="122">
        <v>1</v>
      </c>
      <c r="I257" s="122">
        <v>0</v>
      </c>
      <c r="J257" s="122">
        <v>0</v>
      </c>
    </row>
    <row r="258" spans="1:10" x14ac:dyDescent="0.25">
      <c r="A258" s="122"/>
      <c r="B258" s="122"/>
      <c r="C258" s="122" t="s">
        <v>1021</v>
      </c>
      <c r="D258" s="122">
        <v>0</v>
      </c>
      <c r="E258" s="122">
        <v>0</v>
      </c>
      <c r="F258" s="122" t="s">
        <v>53</v>
      </c>
      <c r="G258" s="122" t="s">
        <v>53</v>
      </c>
      <c r="H258" s="122" t="s">
        <v>53</v>
      </c>
      <c r="I258" s="122" t="s">
        <v>53</v>
      </c>
      <c r="J258" s="122" t="s">
        <v>53</v>
      </c>
    </row>
    <row r="259" spans="1:10" x14ac:dyDescent="0.25">
      <c r="A259" s="122"/>
      <c r="B259" s="122"/>
      <c r="C259" s="122" t="s">
        <v>493</v>
      </c>
      <c r="D259" s="122">
        <v>30</v>
      </c>
      <c r="E259" s="122">
        <v>44</v>
      </c>
      <c r="F259" s="122">
        <v>34</v>
      </c>
      <c r="G259" s="122">
        <v>15</v>
      </c>
      <c r="H259" s="122">
        <v>18</v>
      </c>
      <c r="I259" s="122">
        <v>1</v>
      </c>
      <c r="J259" s="122">
        <v>0</v>
      </c>
    </row>
    <row r="260" spans="1:10" x14ac:dyDescent="0.25">
      <c r="A260" s="122"/>
      <c r="B260" s="122"/>
      <c r="C260" s="122" t="s">
        <v>495</v>
      </c>
      <c r="D260" s="122">
        <v>5</v>
      </c>
      <c r="E260" s="122">
        <v>15</v>
      </c>
      <c r="F260" s="122">
        <v>2</v>
      </c>
      <c r="G260" s="122">
        <v>30</v>
      </c>
      <c r="H260" s="122">
        <v>2</v>
      </c>
      <c r="I260" s="122">
        <v>1</v>
      </c>
      <c r="J260" s="122">
        <v>0</v>
      </c>
    </row>
    <row r="261" spans="1:10" x14ac:dyDescent="0.25">
      <c r="A261" s="122"/>
      <c r="B261" s="122"/>
      <c r="C261" s="122" t="s">
        <v>499</v>
      </c>
      <c r="D261" s="122">
        <v>31</v>
      </c>
      <c r="E261" s="122">
        <v>14</v>
      </c>
      <c r="F261" s="122">
        <v>10</v>
      </c>
      <c r="G261" s="122">
        <v>10</v>
      </c>
      <c r="H261" s="122">
        <v>11</v>
      </c>
      <c r="I261" s="122">
        <v>2</v>
      </c>
      <c r="J261" s="122">
        <v>0</v>
      </c>
    </row>
    <row r="262" spans="1:10" x14ac:dyDescent="0.25">
      <c r="A262" s="122"/>
      <c r="B262" s="122"/>
      <c r="C262" s="122" t="s">
        <v>812</v>
      </c>
      <c r="D262" s="122">
        <v>28</v>
      </c>
      <c r="E262" s="122">
        <v>26</v>
      </c>
      <c r="F262" s="122">
        <v>31</v>
      </c>
      <c r="G262" s="122">
        <v>21</v>
      </c>
      <c r="H262" s="122">
        <v>26</v>
      </c>
      <c r="I262" s="122">
        <v>1</v>
      </c>
      <c r="J262" s="122">
        <v>0</v>
      </c>
    </row>
    <row r="263" spans="1:10" x14ac:dyDescent="0.25">
      <c r="A263" s="122"/>
      <c r="B263" s="122"/>
      <c r="C263" s="122" t="s">
        <v>503</v>
      </c>
      <c r="D263" s="122">
        <v>16</v>
      </c>
      <c r="E263" s="122">
        <v>29</v>
      </c>
      <c r="F263" s="122">
        <v>26</v>
      </c>
      <c r="G263" s="122">
        <v>23</v>
      </c>
      <c r="H263" s="122">
        <v>15</v>
      </c>
      <c r="I263" s="122">
        <v>1</v>
      </c>
      <c r="J263" s="122">
        <v>0</v>
      </c>
    </row>
    <row r="264" spans="1:10" x14ac:dyDescent="0.25">
      <c r="A264" s="122"/>
      <c r="B264" s="122"/>
      <c r="C264" s="122" t="s">
        <v>505</v>
      </c>
      <c r="D264" s="122">
        <v>2</v>
      </c>
      <c r="E264" s="122">
        <v>7</v>
      </c>
      <c r="F264" s="122">
        <v>4</v>
      </c>
      <c r="G264" s="122">
        <v>7</v>
      </c>
      <c r="H264" s="122">
        <v>5</v>
      </c>
      <c r="I264" s="122">
        <v>1</v>
      </c>
      <c r="J264" s="122">
        <v>0</v>
      </c>
    </row>
    <row r="265" spans="1:10" x14ac:dyDescent="0.25">
      <c r="A265" s="122"/>
      <c r="B265" s="122"/>
      <c r="C265" s="122" t="s">
        <v>1022</v>
      </c>
      <c r="D265" s="122" t="s">
        <v>315</v>
      </c>
      <c r="E265" s="122" t="s">
        <v>315</v>
      </c>
      <c r="F265" s="122">
        <v>19</v>
      </c>
      <c r="G265" s="122">
        <v>27</v>
      </c>
      <c r="H265" s="122">
        <v>29</v>
      </c>
      <c r="I265" s="122">
        <v>3</v>
      </c>
      <c r="J265" s="122">
        <v>0</v>
      </c>
    </row>
    <row r="266" spans="1:10" x14ac:dyDescent="0.25">
      <c r="A266" s="122"/>
      <c r="B266" s="122"/>
      <c r="C266" s="122" t="s">
        <v>1023</v>
      </c>
      <c r="D266" s="122" t="s">
        <v>315</v>
      </c>
      <c r="E266" s="122" t="s">
        <v>315</v>
      </c>
      <c r="F266" s="122" t="s">
        <v>315</v>
      </c>
      <c r="G266" s="122">
        <v>7</v>
      </c>
      <c r="H266" s="122">
        <v>2</v>
      </c>
      <c r="I266" s="122">
        <v>3</v>
      </c>
      <c r="J266" s="122">
        <v>0</v>
      </c>
    </row>
    <row r="267" spans="1:10" x14ac:dyDescent="0.25">
      <c r="A267" s="122"/>
      <c r="B267" s="122"/>
      <c r="C267" s="122" t="s">
        <v>511</v>
      </c>
      <c r="D267" s="122">
        <v>32</v>
      </c>
      <c r="E267" s="122">
        <v>34</v>
      </c>
      <c r="F267" s="122">
        <v>44</v>
      </c>
      <c r="G267" s="122">
        <v>37</v>
      </c>
      <c r="H267" s="122">
        <v>26</v>
      </c>
      <c r="I267" s="122">
        <v>0</v>
      </c>
      <c r="J267" s="122">
        <v>1</v>
      </c>
    </row>
    <row r="268" spans="1:10" x14ac:dyDescent="0.25">
      <c r="A268" s="122"/>
      <c r="B268" s="122"/>
      <c r="C268" s="122" t="s">
        <v>513</v>
      </c>
      <c r="D268" s="122">
        <v>83</v>
      </c>
      <c r="E268" s="122">
        <v>119</v>
      </c>
      <c r="F268" s="122">
        <v>104</v>
      </c>
      <c r="G268" s="122">
        <v>98</v>
      </c>
      <c r="H268" s="122">
        <v>110</v>
      </c>
      <c r="I268" s="122">
        <v>12</v>
      </c>
      <c r="J268" s="122">
        <v>1</v>
      </c>
    </row>
    <row r="269" spans="1:10" x14ac:dyDescent="0.25">
      <c r="A269" s="123" t="s">
        <v>1024</v>
      </c>
      <c r="B269" s="123"/>
      <c r="C269" s="123"/>
      <c r="D269" s="123">
        <v>493</v>
      </c>
      <c r="E269" s="123">
        <v>553</v>
      </c>
      <c r="F269" s="123">
        <v>551</v>
      </c>
      <c r="G269" s="123">
        <v>538</v>
      </c>
      <c r="H269" s="123">
        <v>350</v>
      </c>
      <c r="I269" s="123">
        <v>38</v>
      </c>
      <c r="J269" s="123">
        <v>55</v>
      </c>
    </row>
    <row r="270" spans="1:10" x14ac:dyDescent="0.25">
      <c r="A270" s="124"/>
      <c r="B270" s="124" t="s">
        <v>530</v>
      </c>
      <c r="C270" s="124"/>
      <c r="D270" s="124"/>
      <c r="E270" s="124"/>
      <c r="F270" s="124"/>
      <c r="G270" s="124"/>
      <c r="H270" s="124"/>
      <c r="I270" s="124"/>
      <c r="J270" s="124"/>
    </row>
    <row r="271" spans="1:10" x14ac:dyDescent="0.25">
      <c r="A271" s="122"/>
      <c r="B271" s="122"/>
      <c r="C271" s="122" t="s">
        <v>1025</v>
      </c>
      <c r="D271" s="122">
        <v>8</v>
      </c>
      <c r="E271" s="122">
        <v>14</v>
      </c>
      <c r="F271" s="122">
        <v>12</v>
      </c>
      <c r="G271" s="122">
        <v>13</v>
      </c>
      <c r="H271" s="122">
        <v>14</v>
      </c>
      <c r="I271" s="122">
        <v>1</v>
      </c>
      <c r="J271" s="122">
        <v>0</v>
      </c>
    </row>
    <row r="272" spans="1:10" x14ac:dyDescent="0.25">
      <c r="A272" s="122"/>
      <c r="B272" s="122"/>
      <c r="C272" s="122" t="s">
        <v>1026</v>
      </c>
      <c r="D272" s="122">
        <v>11</v>
      </c>
      <c r="E272" s="122">
        <v>21</v>
      </c>
      <c r="F272" s="122">
        <v>24</v>
      </c>
      <c r="G272" s="122">
        <v>14</v>
      </c>
      <c r="H272" s="122">
        <v>10</v>
      </c>
      <c r="I272" s="122">
        <v>0</v>
      </c>
      <c r="J272" s="122">
        <v>0</v>
      </c>
    </row>
    <row r="273" spans="1:10" x14ac:dyDescent="0.25">
      <c r="A273" s="122"/>
      <c r="B273" s="122"/>
      <c r="C273" s="122" t="s">
        <v>1027</v>
      </c>
      <c r="D273" s="122">
        <v>4</v>
      </c>
      <c r="E273" s="122">
        <v>2</v>
      </c>
      <c r="F273" s="122">
        <v>4</v>
      </c>
      <c r="G273" s="122">
        <v>5</v>
      </c>
      <c r="H273" s="122">
        <v>1</v>
      </c>
      <c r="I273" s="122">
        <v>0</v>
      </c>
      <c r="J273" s="122">
        <v>0</v>
      </c>
    </row>
    <row r="274" spans="1:10" x14ac:dyDescent="0.25">
      <c r="A274" s="122"/>
      <c r="B274" s="122"/>
      <c r="C274" s="122" t="s">
        <v>533</v>
      </c>
      <c r="D274" s="122">
        <v>7</v>
      </c>
      <c r="E274" s="122">
        <v>5</v>
      </c>
      <c r="F274" s="122">
        <v>4</v>
      </c>
      <c r="G274" s="122">
        <v>2</v>
      </c>
      <c r="H274" s="122">
        <v>3</v>
      </c>
      <c r="I274" s="122">
        <v>0</v>
      </c>
      <c r="J274" s="122">
        <v>3</v>
      </c>
    </row>
    <row r="275" spans="1:10" x14ac:dyDescent="0.25">
      <c r="A275" s="122"/>
      <c r="B275" s="122"/>
      <c r="C275" s="122" t="s">
        <v>1028</v>
      </c>
      <c r="D275" s="122">
        <v>11</v>
      </c>
      <c r="E275" s="122">
        <v>14</v>
      </c>
      <c r="F275" s="122">
        <v>10</v>
      </c>
      <c r="G275" s="122">
        <v>11</v>
      </c>
      <c r="H275" s="122">
        <v>7</v>
      </c>
      <c r="I275" s="122">
        <v>0</v>
      </c>
      <c r="J275" s="122">
        <v>0</v>
      </c>
    </row>
    <row r="276" spans="1:10" x14ac:dyDescent="0.25">
      <c r="A276" s="124"/>
      <c r="B276" s="124" t="s">
        <v>530</v>
      </c>
      <c r="C276" s="124"/>
      <c r="D276" s="124"/>
      <c r="E276" s="124"/>
      <c r="F276" s="124"/>
      <c r="G276" s="124"/>
      <c r="H276" s="124"/>
      <c r="I276" s="124"/>
      <c r="J276" s="124"/>
    </row>
    <row r="277" spans="1:10" x14ac:dyDescent="0.25">
      <c r="A277" s="122"/>
      <c r="B277" s="122"/>
      <c r="C277" s="122" t="s">
        <v>518</v>
      </c>
      <c r="D277" s="122">
        <v>1</v>
      </c>
      <c r="E277" s="122">
        <v>2</v>
      </c>
      <c r="F277" s="122">
        <v>2</v>
      </c>
      <c r="G277" s="122">
        <v>5</v>
      </c>
      <c r="H277" s="122">
        <v>3</v>
      </c>
      <c r="I277" s="122">
        <v>0</v>
      </c>
      <c r="J277" s="122">
        <v>0</v>
      </c>
    </row>
    <row r="278" spans="1:10" x14ac:dyDescent="0.25">
      <c r="A278" s="122"/>
      <c r="B278" s="122"/>
      <c r="C278" s="122" t="s">
        <v>520</v>
      </c>
      <c r="D278" s="122">
        <v>12</v>
      </c>
      <c r="E278" s="122">
        <v>3</v>
      </c>
      <c r="F278" s="122" t="s">
        <v>315</v>
      </c>
      <c r="G278" s="122">
        <v>8</v>
      </c>
      <c r="H278" s="122" t="s">
        <v>53</v>
      </c>
      <c r="I278" s="122">
        <v>1</v>
      </c>
      <c r="J278" s="122">
        <v>0</v>
      </c>
    </row>
    <row r="279" spans="1:10" x14ac:dyDescent="0.25">
      <c r="A279" s="122"/>
      <c r="B279" s="122"/>
      <c r="C279" s="122" t="s">
        <v>522</v>
      </c>
      <c r="D279" s="122">
        <v>0</v>
      </c>
      <c r="E279" s="122">
        <v>0</v>
      </c>
      <c r="F279" s="122">
        <v>1</v>
      </c>
      <c r="G279" s="122" t="s">
        <v>53</v>
      </c>
      <c r="H279" s="122" t="s">
        <v>53</v>
      </c>
      <c r="I279" s="122">
        <v>0</v>
      </c>
      <c r="J279" s="122">
        <v>0</v>
      </c>
    </row>
    <row r="280" spans="1:10" x14ac:dyDescent="0.25">
      <c r="A280" s="122"/>
      <c r="B280" s="122"/>
      <c r="C280" s="122" t="s">
        <v>524</v>
      </c>
      <c r="D280" s="122">
        <v>8</v>
      </c>
      <c r="E280" s="122">
        <v>11</v>
      </c>
      <c r="F280" s="122">
        <v>8</v>
      </c>
      <c r="G280" s="122">
        <v>7</v>
      </c>
      <c r="H280" s="122">
        <v>5</v>
      </c>
      <c r="I280" s="122">
        <v>0</v>
      </c>
      <c r="J280" s="122">
        <v>1</v>
      </c>
    </row>
    <row r="281" spans="1:10" x14ac:dyDescent="0.25">
      <c r="A281" s="122"/>
      <c r="B281" s="122"/>
      <c r="C281" s="122" t="s">
        <v>813</v>
      </c>
      <c r="D281" s="122">
        <v>9</v>
      </c>
      <c r="E281" s="122">
        <v>4</v>
      </c>
      <c r="F281" s="122">
        <v>16</v>
      </c>
      <c r="G281" s="122">
        <v>18</v>
      </c>
      <c r="H281" s="122">
        <v>11</v>
      </c>
      <c r="I281" s="122">
        <v>1</v>
      </c>
      <c r="J281" s="122">
        <v>0</v>
      </c>
    </row>
    <row r="282" spans="1:10" x14ac:dyDescent="0.25">
      <c r="A282" s="122"/>
      <c r="B282" s="122"/>
      <c r="C282" s="122" t="s">
        <v>528</v>
      </c>
      <c r="D282" s="122">
        <v>4</v>
      </c>
      <c r="E282" s="122">
        <v>9</v>
      </c>
      <c r="F282" s="122">
        <v>9</v>
      </c>
      <c r="G282" s="122">
        <v>9</v>
      </c>
      <c r="H282" s="122">
        <v>3</v>
      </c>
      <c r="I282" s="122">
        <v>0</v>
      </c>
      <c r="J282" s="122">
        <v>0</v>
      </c>
    </row>
    <row r="283" spans="1:10" x14ac:dyDescent="0.25">
      <c r="A283" s="124"/>
      <c r="B283" s="124" t="s">
        <v>535</v>
      </c>
      <c r="C283" s="124"/>
      <c r="D283" s="124"/>
      <c r="E283" s="124"/>
      <c r="F283" s="124"/>
      <c r="G283" s="124"/>
      <c r="H283" s="124"/>
      <c r="I283" s="124"/>
      <c r="J283" s="124"/>
    </row>
    <row r="284" spans="1:10" x14ac:dyDescent="0.25">
      <c r="A284" s="122"/>
      <c r="B284" s="122"/>
      <c r="C284" s="122" t="s">
        <v>814</v>
      </c>
      <c r="D284" s="122">
        <v>10</v>
      </c>
      <c r="E284" s="122">
        <v>31</v>
      </c>
      <c r="F284" s="122">
        <v>18</v>
      </c>
      <c r="G284" s="122">
        <v>20</v>
      </c>
      <c r="H284" s="122">
        <v>17</v>
      </c>
      <c r="I284" s="122">
        <v>1</v>
      </c>
      <c r="J284" s="122">
        <v>1</v>
      </c>
    </row>
    <row r="285" spans="1:10" x14ac:dyDescent="0.25">
      <c r="A285" s="122"/>
      <c r="B285" s="122"/>
      <c r="C285" s="122" t="s">
        <v>539</v>
      </c>
      <c r="D285" s="122">
        <v>4</v>
      </c>
      <c r="E285" s="122">
        <v>4</v>
      </c>
      <c r="F285" s="122">
        <v>5</v>
      </c>
      <c r="G285" s="122">
        <v>8</v>
      </c>
      <c r="H285" s="122">
        <v>8</v>
      </c>
      <c r="I285" s="122">
        <v>1</v>
      </c>
      <c r="J285" s="122">
        <v>0</v>
      </c>
    </row>
    <row r="286" spans="1:10" x14ac:dyDescent="0.25">
      <c r="A286" s="122"/>
      <c r="B286" s="122"/>
      <c r="C286" s="122" t="s">
        <v>541</v>
      </c>
      <c r="D286" s="122">
        <v>8</v>
      </c>
      <c r="E286" s="122">
        <v>7</v>
      </c>
      <c r="F286" s="122">
        <v>6</v>
      </c>
      <c r="G286" s="122">
        <v>7</v>
      </c>
      <c r="H286" s="122">
        <v>4</v>
      </c>
      <c r="I286" s="122">
        <v>1</v>
      </c>
      <c r="J286" s="122">
        <v>0</v>
      </c>
    </row>
    <row r="287" spans="1:10" x14ac:dyDescent="0.25">
      <c r="A287" s="122"/>
      <c r="B287" s="122"/>
      <c r="C287" s="122" t="s">
        <v>543</v>
      </c>
      <c r="D287" s="122">
        <v>6</v>
      </c>
      <c r="E287" s="122">
        <v>5</v>
      </c>
      <c r="F287" s="122">
        <v>3</v>
      </c>
      <c r="G287" s="122">
        <v>3</v>
      </c>
      <c r="H287" s="122" t="s">
        <v>53</v>
      </c>
      <c r="I287" s="122">
        <v>0</v>
      </c>
      <c r="J287" s="122">
        <v>0</v>
      </c>
    </row>
    <row r="288" spans="1:10" x14ac:dyDescent="0.25">
      <c r="A288" s="122"/>
      <c r="B288" s="122"/>
      <c r="C288" s="122" t="s">
        <v>545</v>
      </c>
      <c r="D288" s="122">
        <v>0</v>
      </c>
      <c r="E288" s="122">
        <v>5</v>
      </c>
      <c r="F288" s="122">
        <v>3</v>
      </c>
      <c r="G288" s="122" t="s">
        <v>53</v>
      </c>
      <c r="H288" s="122">
        <v>5</v>
      </c>
      <c r="I288" s="122">
        <v>0</v>
      </c>
      <c r="J288" s="122">
        <v>2</v>
      </c>
    </row>
    <row r="289" spans="1:10" x14ac:dyDescent="0.25">
      <c r="A289" s="122"/>
      <c r="B289" s="122"/>
      <c r="C289" s="122" t="s">
        <v>547</v>
      </c>
      <c r="D289" s="122">
        <v>3</v>
      </c>
      <c r="E289" s="122">
        <v>3</v>
      </c>
      <c r="F289" s="122">
        <v>7</v>
      </c>
      <c r="G289" s="122">
        <v>6</v>
      </c>
      <c r="H289" s="122" t="s">
        <v>53</v>
      </c>
      <c r="I289" s="122">
        <v>0</v>
      </c>
      <c r="J289" s="122">
        <v>0</v>
      </c>
    </row>
    <row r="290" spans="1:10" x14ac:dyDescent="0.25">
      <c r="A290" s="124"/>
      <c r="B290" s="124" t="s">
        <v>548</v>
      </c>
      <c r="C290" s="124"/>
      <c r="D290" s="124"/>
      <c r="E290" s="124"/>
      <c r="F290" s="124"/>
      <c r="G290" s="124"/>
      <c r="H290" s="124"/>
      <c r="I290" s="124"/>
      <c r="J290" s="124"/>
    </row>
    <row r="291" spans="1:10" x14ac:dyDescent="0.25">
      <c r="A291" s="122"/>
      <c r="B291" s="122"/>
      <c r="C291" s="122" t="s">
        <v>815</v>
      </c>
      <c r="D291" s="122">
        <v>7</v>
      </c>
      <c r="E291" s="122">
        <v>8</v>
      </c>
      <c r="F291" s="122">
        <v>12</v>
      </c>
      <c r="G291" s="122">
        <v>11</v>
      </c>
      <c r="H291" s="122">
        <v>3</v>
      </c>
      <c r="I291" s="122">
        <v>0</v>
      </c>
      <c r="J291" s="122">
        <v>0</v>
      </c>
    </row>
    <row r="292" spans="1:10" x14ac:dyDescent="0.25">
      <c r="A292" s="122"/>
      <c r="B292" s="122"/>
      <c r="C292" s="122" t="s">
        <v>552</v>
      </c>
      <c r="D292" s="122">
        <v>2</v>
      </c>
      <c r="E292" s="122">
        <v>7</v>
      </c>
      <c r="F292" s="122">
        <v>14</v>
      </c>
      <c r="G292" s="122">
        <v>8</v>
      </c>
      <c r="H292" s="122">
        <v>3</v>
      </c>
      <c r="I292" s="122">
        <v>0</v>
      </c>
      <c r="J292" s="122">
        <v>0</v>
      </c>
    </row>
    <row r="293" spans="1:10" x14ac:dyDescent="0.25">
      <c r="A293" s="122"/>
      <c r="B293" s="122"/>
      <c r="C293" s="122" t="s">
        <v>554</v>
      </c>
      <c r="D293" s="122">
        <v>6</v>
      </c>
      <c r="E293" s="122">
        <v>2</v>
      </c>
      <c r="F293" s="122">
        <v>4</v>
      </c>
      <c r="G293" s="122">
        <v>5</v>
      </c>
      <c r="H293" s="122">
        <v>9</v>
      </c>
      <c r="I293" s="122">
        <v>0</v>
      </c>
      <c r="J293" s="122">
        <v>9</v>
      </c>
    </row>
    <row r="294" spans="1:10" x14ac:dyDescent="0.25">
      <c r="A294" s="122"/>
      <c r="B294" s="122"/>
      <c r="C294" s="122" t="s">
        <v>556</v>
      </c>
      <c r="D294" s="122">
        <v>4</v>
      </c>
      <c r="E294" s="122">
        <v>0</v>
      </c>
      <c r="F294" s="122">
        <v>4</v>
      </c>
      <c r="G294" s="122" t="s">
        <v>53</v>
      </c>
      <c r="H294" s="122">
        <v>2</v>
      </c>
      <c r="I294" s="122">
        <v>0</v>
      </c>
      <c r="J294" s="122">
        <v>0</v>
      </c>
    </row>
    <row r="295" spans="1:10" x14ac:dyDescent="0.25">
      <c r="A295" s="122"/>
      <c r="B295" s="122"/>
      <c r="C295" s="122" t="s">
        <v>558</v>
      </c>
      <c r="D295" s="122">
        <v>0</v>
      </c>
      <c r="E295" s="122">
        <v>3</v>
      </c>
      <c r="F295" s="122">
        <v>2</v>
      </c>
      <c r="G295" s="122">
        <v>2</v>
      </c>
      <c r="H295" s="122" t="s">
        <v>53</v>
      </c>
      <c r="I295" s="122">
        <v>1</v>
      </c>
      <c r="J295" s="122">
        <v>1</v>
      </c>
    </row>
    <row r="296" spans="1:10" x14ac:dyDescent="0.25">
      <c r="A296" s="122"/>
      <c r="B296" s="122"/>
      <c r="C296" s="122" t="s">
        <v>560</v>
      </c>
      <c r="D296" s="122" t="s">
        <v>315</v>
      </c>
      <c r="E296" s="122">
        <v>15</v>
      </c>
      <c r="F296" s="122">
        <v>17</v>
      </c>
      <c r="G296" s="122">
        <v>16</v>
      </c>
      <c r="H296" s="122">
        <v>11</v>
      </c>
      <c r="I296" s="122">
        <v>0</v>
      </c>
      <c r="J296" s="122" t="s">
        <v>53</v>
      </c>
    </row>
    <row r="297" spans="1:10" x14ac:dyDescent="0.25">
      <c r="A297" s="122"/>
      <c r="B297" s="122"/>
      <c r="C297" s="122" t="s">
        <v>562</v>
      </c>
      <c r="D297" s="122">
        <v>5</v>
      </c>
      <c r="E297" s="122">
        <v>3</v>
      </c>
      <c r="F297" s="122">
        <v>1</v>
      </c>
      <c r="G297" s="122">
        <v>2</v>
      </c>
      <c r="H297" s="122">
        <v>4</v>
      </c>
      <c r="I297" s="122">
        <v>0</v>
      </c>
      <c r="J297" s="122">
        <v>1</v>
      </c>
    </row>
    <row r="298" spans="1:10" x14ac:dyDescent="0.25">
      <c r="A298" s="122"/>
      <c r="B298" s="122"/>
      <c r="C298" s="122" t="s">
        <v>1029</v>
      </c>
      <c r="D298" s="122">
        <v>8</v>
      </c>
      <c r="E298" s="122">
        <v>13</v>
      </c>
      <c r="F298" s="122">
        <v>5</v>
      </c>
      <c r="G298" s="122">
        <v>5</v>
      </c>
      <c r="H298" s="122">
        <v>3</v>
      </c>
      <c r="I298" s="122">
        <v>0</v>
      </c>
      <c r="J298" s="122">
        <v>0</v>
      </c>
    </row>
    <row r="299" spans="1:10" x14ac:dyDescent="0.25">
      <c r="A299" s="122"/>
      <c r="B299" s="122"/>
      <c r="C299" s="122" t="s">
        <v>566</v>
      </c>
      <c r="D299" s="122">
        <v>8</v>
      </c>
      <c r="E299" s="122">
        <v>1</v>
      </c>
      <c r="F299" s="122">
        <v>5</v>
      </c>
      <c r="G299" s="122">
        <v>5</v>
      </c>
      <c r="H299" s="122">
        <v>6</v>
      </c>
      <c r="I299" s="122">
        <v>1</v>
      </c>
      <c r="J299" s="122">
        <v>0</v>
      </c>
    </row>
    <row r="300" spans="1:10" x14ac:dyDescent="0.25">
      <c r="A300" s="122"/>
      <c r="B300" s="122"/>
      <c r="C300" s="122" t="s">
        <v>949</v>
      </c>
      <c r="D300" s="122" t="s">
        <v>315</v>
      </c>
      <c r="E300" s="122">
        <v>3</v>
      </c>
      <c r="F300" s="122">
        <v>4</v>
      </c>
      <c r="G300" s="122">
        <v>5</v>
      </c>
      <c r="H300" s="122">
        <v>1</v>
      </c>
      <c r="I300" s="122">
        <v>0</v>
      </c>
      <c r="J300" s="122">
        <v>0</v>
      </c>
    </row>
    <row r="301" spans="1:10" x14ac:dyDescent="0.25">
      <c r="A301" s="122"/>
      <c r="B301" s="122"/>
      <c r="C301" s="122" t="s">
        <v>570</v>
      </c>
      <c r="D301" s="122">
        <v>8</v>
      </c>
      <c r="E301" s="122">
        <v>5</v>
      </c>
      <c r="F301" s="122">
        <v>4</v>
      </c>
      <c r="G301" s="122">
        <v>4</v>
      </c>
      <c r="H301" s="122">
        <v>4</v>
      </c>
      <c r="I301" s="122">
        <v>0</v>
      </c>
      <c r="J301" s="122">
        <v>1</v>
      </c>
    </row>
    <row r="302" spans="1:10" x14ac:dyDescent="0.25">
      <c r="A302" s="122"/>
      <c r="B302" s="122"/>
      <c r="C302" s="122" t="s">
        <v>572</v>
      </c>
      <c r="D302" s="122">
        <v>8</v>
      </c>
      <c r="E302" s="122">
        <v>11</v>
      </c>
      <c r="F302" s="122">
        <v>17</v>
      </c>
      <c r="G302" s="122">
        <v>9</v>
      </c>
      <c r="H302" s="122">
        <v>6</v>
      </c>
      <c r="I302" s="122">
        <v>6</v>
      </c>
      <c r="J302" s="122">
        <v>12</v>
      </c>
    </row>
    <row r="303" spans="1:10" x14ac:dyDescent="0.25">
      <c r="A303" s="122"/>
      <c r="B303" s="122"/>
      <c r="C303" s="122" t="s">
        <v>574</v>
      </c>
      <c r="D303" s="122">
        <v>4</v>
      </c>
      <c r="E303" s="122">
        <v>14</v>
      </c>
      <c r="F303" s="122">
        <v>8</v>
      </c>
      <c r="G303" s="122">
        <v>14</v>
      </c>
      <c r="H303" s="122">
        <v>9</v>
      </c>
      <c r="I303" s="122">
        <v>5</v>
      </c>
      <c r="J303" s="122">
        <v>2</v>
      </c>
    </row>
    <row r="304" spans="1:10" x14ac:dyDescent="0.25">
      <c r="A304" s="124"/>
      <c r="B304" s="124" t="s">
        <v>576</v>
      </c>
      <c r="C304" s="124"/>
      <c r="D304" s="124">
        <v>15</v>
      </c>
      <c r="E304" s="124">
        <v>24</v>
      </c>
      <c r="F304" s="124">
        <v>19</v>
      </c>
      <c r="G304" s="124">
        <v>21</v>
      </c>
      <c r="H304" s="124">
        <v>17</v>
      </c>
      <c r="I304" s="124">
        <v>0</v>
      </c>
      <c r="J304" s="124">
        <v>2</v>
      </c>
    </row>
    <row r="305" spans="1:10" x14ac:dyDescent="0.25">
      <c r="A305" s="124"/>
      <c r="B305" s="124" t="s">
        <v>578</v>
      </c>
      <c r="C305" s="124"/>
      <c r="D305" s="124"/>
      <c r="E305" s="124"/>
      <c r="F305" s="124"/>
      <c r="G305" s="124"/>
      <c r="H305" s="124"/>
      <c r="I305" s="124"/>
      <c r="J305" s="124"/>
    </row>
    <row r="306" spans="1:10" x14ac:dyDescent="0.25">
      <c r="A306" s="122"/>
      <c r="B306" s="122"/>
      <c r="C306" s="122" t="s">
        <v>580</v>
      </c>
      <c r="D306" s="122">
        <v>2</v>
      </c>
      <c r="E306" s="122">
        <v>4</v>
      </c>
      <c r="F306" s="122">
        <v>7</v>
      </c>
      <c r="G306" s="122">
        <v>6</v>
      </c>
      <c r="H306" s="122">
        <v>2</v>
      </c>
      <c r="I306" s="122">
        <v>1</v>
      </c>
      <c r="J306" s="122">
        <v>1</v>
      </c>
    </row>
    <row r="307" spans="1:10" x14ac:dyDescent="0.25">
      <c r="A307" s="122"/>
      <c r="B307" s="122"/>
      <c r="C307" s="122" t="s">
        <v>582</v>
      </c>
      <c r="D307" s="122">
        <v>26</v>
      </c>
      <c r="E307" s="122">
        <v>20</v>
      </c>
      <c r="F307" s="122">
        <v>19</v>
      </c>
      <c r="G307" s="122">
        <v>22</v>
      </c>
      <c r="H307" s="122">
        <v>17</v>
      </c>
      <c r="I307" s="122">
        <v>1</v>
      </c>
      <c r="J307" s="122">
        <v>1</v>
      </c>
    </row>
    <row r="308" spans="1:10" x14ac:dyDescent="0.25">
      <c r="A308" s="122"/>
      <c r="B308" s="122"/>
      <c r="C308" s="122" t="s">
        <v>584</v>
      </c>
      <c r="D308" s="122">
        <v>0</v>
      </c>
      <c r="E308" s="122">
        <v>1</v>
      </c>
      <c r="F308" s="122">
        <v>2</v>
      </c>
      <c r="G308" s="122">
        <v>3</v>
      </c>
      <c r="H308" s="122">
        <v>3</v>
      </c>
      <c r="I308" s="122">
        <v>0</v>
      </c>
      <c r="J308" s="122">
        <v>0</v>
      </c>
    </row>
    <row r="309" spans="1:10" x14ac:dyDescent="0.25">
      <c r="A309" s="122"/>
      <c r="B309" s="122"/>
      <c r="C309" s="122" t="s">
        <v>586</v>
      </c>
      <c r="D309" s="122">
        <v>7</v>
      </c>
      <c r="E309" s="122">
        <v>7</v>
      </c>
      <c r="F309" s="122">
        <v>4</v>
      </c>
      <c r="G309" s="122">
        <v>4</v>
      </c>
      <c r="H309" s="122">
        <v>1</v>
      </c>
      <c r="I309" s="122">
        <v>0</v>
      </c>
      <c r="J309" s="122">
        <v>1</v>
      </c>
    </row>
    <row r="310" spans="1:10" x14ac:dyDescent="0.25">
      <c r="A310" s="122"/>
      <c r="B310" s="122"/>
      <c r="C310" s="122" t="s">
        <v>590</v>
      </c>
      <c r="D310" s="122">
        <v>1</v>
      </c>
      <c r="E310" s="122">
        <v>3</v>
      </c>
      <c r="F310" s="122">
        <v>4</v>
      </c>
      <c r="G310" s="122">
        <v>1</v>
      </c>
      <c r="H310" s="122">
        <v>1</v>
      </c>
      <c r="I310" s="122">
        <v>0</v>
      </c>
      <c r="J310" s="122">
        <v>2</v>
      </c>
    </row>
    <row r="311" spans="1:10" x14ac:dyDescent="0.25">
      <c r="A311" s="122"/>
      <c r="B311" s="122"/>
      <c r="C311" s="122" t="s">
        <v>592</v>
      </c>
      <c r="D311" s="122">
        <v>4</v>
      </c>
      <c r="E311" s="122" t="s">
        <v>315</v>
      </c>
      <c r="F311" s="122" t="s">
        <v>315</v>
      </c>
      <c r="G311" s="122">
        <v>9</v>
      </c>
      <c r="H311" s="122">
        <v>6</v>
      </c>
      <c r="I311" s="122">
        <v>0</v>
      </c>
      <c r="J311" s="122">
        <v>0</v>
      </c>
    </row>
    <row r="312" spans="1:10" x14ac:dyDescent="0.25">
      <c r="A312" s="122"/>
      <c r="B312" s="122"/>
      <c r="C312" s="122" t="s">
        <v>594</v>
      </c>
      <c r="D312" s="122">
        <v>4</v>
      </c>
      <c r="E312" s="122">
        <v>4</v>
      </c>
      <c r="F312" s="122">
        <v>5</v>
      </c>
      <c r="G312" s="122">
        <v>4</v>
      </c>
      <c r="H312" s="122">
        <v>5</v>
      </c>
      <c r="I312" s="122">
        <v>0</v>
      </c>
      <c r="J312" s="122">
        <v>3</v>
      </c>
    </row>
    <row r="313" spans="1:10" x14ac:dyDescent="0.25">
      <c r="A313" s="122"/>
      <c r="B313" s="122"/>
      <c r="C313" s="122" t="s">
        <v>596</v>
      </c>
      <c r="D313" s="122">
        <v>14</v>
      </c>
      <c r="E313" s="122">
        <v>14</v>
      </c>
      <c r="F313" s="122">
        <v>21</v>
      </c>
      <c r="G313" s="122">
        <v>14</v>
      </c>
      <c r="H313" s="122">
        <v>9</v>
      </c>
      <c r="I313" s="122">
        <v>0</v>
      </c>
      <c r="J313" s="122">
        <v>0</v>
      </c>
    </row>
    <row r="314" spans="1:10" x14ac:dyDescent="0.25">
      <c r="A314" s="122"/>
      <c r="B314" s="122"/>
      <c r="C314" s="122" t="s">
        <v>950</v>
      </c>
      <c r="D314" s="122">
        <v>5</v>
      </c>
      <c r="E314" s="122">
        <v>11</v>
      </c>
      <c r="F314" s="122" t="s">
        <v>315</v>
      </c>
      <c r="G314" s="122">
        <v>8</v>
      </c>
      <c r="H314" s="122">
        <v>5</v>
      </c>
      <c r="I314" s="122">
        <v>1</v>
      </c>
      <c r="J314" s="122">
        <v>0</v>
      </c>
    </row>
    <row r="315" spans="1:10" x14ac:dyDescent="0.25">
      <c r="A315" s="122"/>
      <c r="B315" s="122"/>
      <c r="C315" s="122" t="s">
        <v>600</v>
      </c>
      <c r="D315" s="122">
        <v>3</v>
      </c>
      <c r="E315" s="122">
        <v>8</v>
      </c>
      <c r="F315" s="122" t="s">
        <v>315</v>
      </c>
      <c r="G315" s="122">
        <v>9</v>
      </c>
      <c r="H315" s="122">
        <v>2</v>
      </c>
      <c r="I315" s="122">
        <v>0</v>
      </c>
      <c r="J315" s="122">
        <v>0</v>
      </c>
    </row>
    <row r="316" spans="1:10" x14ac:dyDescent="0.25">
      <c r="A316" s="122"/>
      <c r="B316" s="122"/>
      <c r="C316" s="122" t="s">
        <v>602</v>
      </c>
      <c r="D316" s="122">
        <v>11</v>
      </c>
      <c r="E316" s="122">
        <v>9</v>
      </c>
      <c r="F316" s="122">
        <v>5</v>
      </c>
      <c r="G316" s="122">
        <v>2</v>
      </c>
      <c r="H316" s="122">
        <v>3</v>
      </c>
      <c r="I316" s="122">
        <v>0</v>
      </c>
      <c r="J316" s="122">
        <v>0</v>
      </c>
    </row>
    <row r="317" spans="1:10" x14ac:dyDescent="0.25">
      <c r="A317" s="122"/>
      <c r="B317" s="122"/>
      <c r="C317" s="122" t="s">
        <v>817</v>
      </c>
      <c r="D317" s="122">
        <v>4</v>
      </c>
      <c r="E317" s="122">
        <v>11</v>
      </c>
      <c r="F317" s="122">
        <v>5</v>
      </c>
      <c r="G317" s="122">
        <v>4</v>
      </c>
      <c r="H317" s="122">
        <v>7</v>
      </c>
      <c r="I317" s="122">
        <v>0</v>
      </c>
      <c r="J317" s="122">
        <v>0</v>
      </c>
    </row>
    <row r="318" spans="1:10" x14ac:dyDescent="0.25">
      <c r="A318" s="122"/>
      <c r="B318" s="122"/>
      <c r="C318" s="122" t="s">
        <v>606</v>
      </c>
      <c r="D318" s="122">
        <v>20</v>
      </c>
      <c r="E318" s="122">
        <v>23</v>
      </c>
      <c r="F318" s="122" t="s">
        <v>315</v>
      </c>
      <c r="G318" s="122">
        <v>21</v>
      </c>
      <c r="H318" s="122">
        <v>5</v>
      </c>
      <c r="I318" s="122">
        <v>0</v>
      </c>
      <c r="J318" s="122">
        <v>0</v>
      </c>
    </row>
    <row r="319" spans="1:10" x14ac:dyDescent="0.25">
      <c r="A319" s="124"/>
      <c r="B319" s="124" t="s">
        <v>607</v>
      </c>
      <c r="C319" s="124"/>
      <c r="D319" s="124"/>
      <c r="E319" s="124"/>
      <c r="F319" s="124"/>
      <c r="G319" s="124"/>
      <c r="H319" s="124"/>
      <c r="I319" s="124"/>
      <c r="J319" s="124"/>
    </row>
    <row r="320" spans="1:10" x14ac:dyDescent="0.25">
      <c r="A320" s="122"/>
      <c r="B320" s="122"/>
      <c r="C320" s="122" t="s">
        <v>609</v>
      </c>
      <c r="D320" s="122">
        <v>13</v>
      </c>
      <c r="E320" s="122">
        <v>12</v>
      </c>
      <c r="F320" s="122">
        <v>13</v>
      </c>
      <c r="G320" s="122">
        <v>19</v>
      </c>
      <c r="H320" s="122">
        <v>11</v>
      </c>
      <c r="I320" s="122">
        <v>2</v>
      </c>
      <c r="J320" s="122">
        <v>0</v>
      </c>
    </row>
    <row r="321" spans="1:10" x14ac:dyDescent="0.25">
      <c r="A321" s="122"/>
      <c r="B321" s="122"/>
      <c r="C321" s="122" t="s">
        <v>951</v>
      </c>
      <c r="D321" s="122">
        <v>20</v>
      </c>
      <c r="E321" s="122">
        <v>15</v>
      </c>
      <c r="F321" s="122">
        <v>16</v>
      </c>
      <c r="G321" s="122">
        <v>16</v>
      </c>
      <c r="H321" s="122">
        <v>14</v>
      </c>
      <c r="I321" s="122">
        <v>0</v>
      </c>
      <c r="J321" s="122">
        <v>0</v>
      </c>
    </row>
    <row r="322" spans="1:10" x14ac:dyDescent="0.25">
      <c r="A322" s="122"/>
      <c r="B322" s="122"/>
      <c r="C322" s="122" t="s">
        <v>613</v>
      </c>
      <c r="D322" s="122">
        <v>14</v>
      </c>
      <c r="E322" s="122">
        <v>21</v>
      </c>
      <c r="F322" s="122">
        <v>16</v>
      </c>
      <c r="G322" s="122">
        <v>26</v>
      </c>
      <c r="H322" s="122">
        <v>9</v>
      </c>
      <c r="I322" s="122">
        <v>0</v>
      </c>
      <c r="J322" s="122">
        <v>0</v>
      </c>
    </row>
    <row r="323" spans="1:10" x14ac:dyDescent="0.25">
      <c r="A323" s="122"/>
      <c r="B323" s="122"/>
      <c r="C323" s="122" t="s">
        <v>818</v>
      </c>
      <c r="D323" s="122">
        <v>15</v>
      </c>
      <c r="E323" s="122">
        <v>16</v>
      </c>
      <c r="F323" s="122" t="s">
        <v>315</v>
      </c>
      <c r="G323" s="122">
        <v>13</v>
      </c>
      <c r="H323" s="122">
        <v>16</v>
      </c>
      <c r="I323" s="122">
        <v>0</v>
      </c>
      <c r="J323" s="122">
        <v>1</v>
      </c>
    </row>
    <row r="324" spans="1:10" x14ac:dyDescent="0.25">
      <c r="A324" s="122"/>
      <c r="B324" s="122"/>
      <c r="C324" s="122" t="s">
        <v>617</v>
      </c>
      <c r="D324" s="122">
        <v>20</v>
      </c>
      <c r="E324" s="122">
        <v>21</v>
      </c>
      <c r="F324" s="122">
        <v>19</v>
      </c>
      <c r="G324" s="122">
        <v>18</v>
      </c>
      <c r="H324" s="122">
        <v>5</v>
      </c>
      <c r="I324" s="122">
        <v>0</v>
      </c>
      <c r="J324" s="122">
        <v>0</v>
      </c>
    </row>
    <row r="325" spans="1:10" x14ac:dyDescent="0.25">
      <c r="A325" s="124"/>
      <c r="B325" s="124" t="s">
        <v>819</v>
      </c>
      <c r="C325" s="124"/>
      <c r="D325" s="124"/>
      <c r="E325" s="124"/>
      <c r="F325" s="124"/>
      <c r="G325" s="124"/>
      <c r="H325" s="124"/>
      <c r="I325" s="124"/>
      <c r="J325" s="124"/>
    </row>
    <row r="326" spans="1:10" x14ac:dyDescent="0.25">
      <c r="A326" s="122"/>
      <c r="B326" s="122"/>
      <c r="C326" s="122" t="s">
        <v>620</v>
      </c>
      <c r="D326" s="122">
        <v>10</v>
      </c>
      <c r="E326" s="122">
        <v>8</v>
      </c>
      <c r="F326" s="122">
        <v>14</v>
      </c>
      <c r="G326" s="122">
        <v>6</v>
      </c>
      <c r="H326" s="122">
        <v>9</v>
      </c>
      <c r="I326" s="122">
        <v>0</v>
      </c>
      <c r="J326" s="122">
        <v>0</v>
      </c>
    </row>
    <row r="327" spans="1:10" x14ac:dyDescent="0.25">
      <c r="A327" s="122"/>
      <c r="B327" s="122"/>
      <c r="C327" s="122" t="s">
        <v>820</v>
      </c>
      <c r="D327" s="122">
        <v>4</v>
      </c>
      <c r="E327" s="122">
        <v>5</v>
      </c>
      <c r="F327" s="122">
        <v>3</v>
      </c>
      <c r="G327" s="122">
        <v>6</v>
      </c>
      <c r="H327" s="122">
        <v>2</v>
      </c>
      <c r="I327" s="122">
        <v>3</v>
      </c>
      <c r="J327" s="122">
        <v>3</v>
      </c>
    </row>
    <row r="328" spans="1:10" x14ac:dyDescent="0.25">
      <c r="A328" s="122"/>
      <c r="B328" s="122"/>
      <c r="C328" s="122" t="s">
        <v>624</v>
      </c>
      <c r="D328" s="122">
        <v>15</v>
      </c>
      <c r="E328" s="122">
        <v>16</v>
      </c>
      <c r="F328" s="122">
        <v>23</v>
      </c>
      <c r="G328" s="122">
        <v>26</v>
      </c>
      <c r="H328" s="122">
        <v>9</v>
      </c>
      <c r="I328" s="122">
        <v>0</v>
      </c>
      <c r="J328" s="122">
        <v>1</v>
      </c>
    </row>
    <row r="329" spans="1:10" x14ac:dyDescent="0.25">
      <c r="A329" s="122"/>
      <c r="B329" s="122"/>
      <c r="C329" s="122" t="s">
        <v>626</v>
      </c>
      <c r="D329" s="122">
        <v>3</v>
      </c>
      <c r="E329" s="122">
        <v>2</v>
      </c>
      <c r="F329" s="122">
        <v>8</v>
      </c>
      <c r="G329" s="122">
        <v>2</v>
      </c>
      <c r="H329" s="122">
        <v>4</v>
      </c>
      <c r="I329" s="122">
        <v>0</v>
      </c>
      <c r="J329" s="122">
        <v>0</v>
      </c>
    </row>
    <row r="330" spans="1:10" x14ac:dyDescent="0.25">
      <c r="A330" s="122"/>
      <c r="B330" s="122"/>
      <c r="C330" s="122" t="s">
        <v>821</v>
      </c>
      <c r="D330" s="122">
        <v>11</v>
      </c>
      <c r="E330" s="122">
        <v>7</v>
      </c>
      <c r="F330" s="122">
        <v>9</v>
      </c>
      <c r="G330" s="122">
        <v>5</v>
      </c>
      <c r="H330" s="122">
        <v>3</v>
      </c>
      <c r="I330" s="122">
        <v>1</v>
      </c>
      <c r="J330" s="122">
        <v>0</v>
      </c>
    </row>
    <row r="331" spans="1:10" x14ac:dyDescent="0.25">
      <c r="A331" s="122"/>
      <c r="B331" s="122"/>
      <c r="C331" s="122" t="s">
        <v>630</v>
      </c>
      <c r="D331" s="122">
        <v>5</v>
      </c>
      <c r="E331" s="122">
        <v>3</v>
      </c>
      <c r="F331" s="122">
        <v>2</v>
      </c>
      <c r="G331" s="122">
        <v>3</v>
      </c>
      <c r="H331" s="122">
        <v>4</v>
      </c>
      <c r="I331" s="122">
        <v>0</v>
      </c>
      <c r="J331" s="122">
        <v>2</v>
      </c>
    </row>
    <row r="332" spans="1:10" x14ac:dyDescent="0.25">
      <c r="A332" s="122"/>
      <c r="B332" s="122"/>
      <c r="C332" s="122" t="s">
        <v>632</v>
      </c>
      <c r="D332" s="122">
        <v>5</v>
      </c>
      <c r="E332" s="122">
        <v>1</v>
      </c>
      <c r="F332" s="122">
        <v>3</v>
      </c>
      <c r="G332" s="122">
        <v>1</v>
      </c>
      <c r="H332" s="122">
        <v>1</v>
      </c>
      <c r="I332" s="122">
        <v>1</v>
      </c>
      <c r="J332" s="122">
        <v>0</v>
      </c>
    </row>
    <row r="333" spans="1:10" x14ac:dyDescent="0.25">
      <c r="A333" s="122"/>
      <c r="B333" s="122"/>
      <c r="C333" s="122" t="s">
        <v>634</v>
      </c>
      <c r="D333" s="122">
        <v>2</v>
      </c>
      <c r="E333" s="122">
        <v>1</v>
      </c>
      <c r="F333" s="122">
        <v>3</v>
      </c>
      <c r="G333" s="122" t="s">
        <v>53</v>
      </c>
      <c r="H333" s="122">
        <v>1</v>
      </c>
      <c r="I333" s="122">
        <v>0</v>
      </c>
      <c r="J333" s="122">
        <v>1</v>
      </c>
    </row>
    <row r="334" spans="1:10" x14ac:dyDescent="0.25">
      <c r="A334" s="122"/>
      <c r="B334" s="122"/>
      <c r="C334" s="122" t="s">
        <v>636</v>
      </c>
      <c r="D334" s="122">
        <v>2</v>
      </c>
      <c r="E334" s="122">
        <v>0</v>
      </c>
      <c r="F334" s="122">
        <v>3</v>
      </c>
      <c r="G334" s="122" t="s">
        <v>53</v>
      </c>
      <c r="H334" s="122">
        <v>1</v>
      </c>
      <c r="I334" s="122">
        <v>3</v>
      </c>
      <c r="J334" s="122">
        <v>0</v>
      </c>
    </row>
    <row r="335" spans="1:10" x14ac:dyDescent="0.25">
      <c r="A335" s="122"/>
      <c r="B335" s="122"/>
      <c r="C335" s="122" t="s">
        <v>952</v>
      </c>
      <c r="D335" s="122">
        <v>11</v>
      </c>
      <c r="E335" s="122">
        <v>9</v>
      </c>
      <c r="F335" s="122">
        <v>10</v>
      </c>
      <c r="G335" s="122">
        <v>13</v>
      </c>
      <c r="H335" s="122">
        <v>10</v>
      </c>
      <c r="I335" s="122">
        <v>1</v>
      </c>
      <c r="J335" s="122">
        <v>3</v>
      </c>
    </row>
    <row r="336" spans="1:10" x14ac:dyDescent="0.25">
      <c r="A336" s="122"/>
      <c r="B336" s="122"/>
      <c r="C336" s="122" t="s">
        <v>640</v>
      </c>
      <c r="D336" s="122">
        <v>4</v>
      </c>
      <c r="E336" s="122">
        <v>9</v>
      </c>
      <c r="F336" s="122">
        <v>5</v>
      </c>
      <c r="G336" s="122">
        <v>5</v>
      </c>
      <c r="H336" s="122">
        <v>1</v>
      </c>
      <c r="I336" s="122">
        <v>1</v>
      </c>
      <c r="J336" s="122">
        <v>0</v>
      </c>
    </row>
    <row r="337" spans="1:10" x14ac:dyDescent="0.25">
      <c r="A337" s="124"/>
      <c r="B337" s="124" t="s">
        <v>641</v>
      </c>
      <c r="C337" s="124"/>
      <c r="D337" s="124"/>
      <c r="E337" s="124"/>
      <c r="F337" s="124"/>
      <c r="G337" s="124"/>
      <c r="H337" s="124"/>
      <c r="I337" s="124"/>
      <c r="J337" s="124"/>
    </row>
    <row r="338" spans="1:10" x14ac:dyDescent="0.25">
      <c r="A338" s="122"/>
      <c r="B338" s="122"/>
      <c r="C338" s="122" t="s">
        <v>643</v>
      </c>
      <c r="D338" s="122">
        <v>3</v>
      </c>
      <c r="E338" s="122">
        <v>4</v>
      </c>
      <c r="F338" s="122" t="s">
        <v>315</v>
      </c>
      <c r="G338" s="122">
        <v>4</v>
      </c>
      <c r="H338" s="122">
        <v>2</v>
      </c>
      <c r="I338" s="122">
        <v>0</v>
      </c>
      <c r="J338" s="122">
        <v>0</v>
      </c>
    </row>
    <row r="339" spans="1:10" x14ac:dyDescent="0.25">
      <c r="A339" s="122"/>
      <c r="B339" s="122"/>
      <c r="C339" s="122" t="s">
        <v>645</v>
      </c>
      <c r="D339" s="122">
        <v>5</v>
      </c>
      <c r="E339" s="122">
        <v>11</v>
      </c>
      <c r="F339" s="122">
        <v>5</v>
      </c>
      <c r="G339" s="122">
        <v>4</v>
      </c>
      <c r="H339" s="122">
        <v>2</v>
      </c>
      <c r="I339" s="122">
        <v>0</v>
      </c>
      <c r="J339" s="122">
        <v>0</v>
      </c>
    </row>
    <row r="340" spans="1:10" x14ac:dyDescent="0.25">
      <c r="A340" s="122"/>
      <c r="B340" s="122"/>
      <c r="C340" s="122" t="s">
        <v>647</v>
      </c>
      <c r="D340" s="122">
        <v>9</v>
      </c>
      <c r="E340" s="122">
        <v>4</v>
      </c>
      <c r="F340" s="122">
        <v>7</v>
      </c>
      <c r="G340" s="122">
        <v>1</v>
      </c>
      <c r="H340" s="122">
        <v>2</v>
      </c>
      <c r="I340" s="122">
        <v>1</v>
      </c>
      <c r="J340" s="122">
        <v>0</v>
      </c>
    </row>
    <row r="341" spans="1:10" x14ac:dyDescent="0.25">
      <c r="A341" s="122"/>
      <c r="B341" s="122"/>
      <c r="C341" s="122" t="s">
        <v>649</v>
      </c>
      <c r="D341" s="122">
        <v>2</v>
      </c>
      <c r="E341" s="122">
        <v>1</v>
      </c>
      <c r="F341" s="122" t="s">
        <v>315</v>
      </c>
      <c r="G341" s="122">
        <v>3</v>
      </c>
      <c r="H341" s="122">
        <v>3</v>
      </c>
      <c r="I341" s="122">
        <v>0</v>
      </c>
      <c r="J341" s="122">
        <v>0</v>
      </c>
    </row>
    <row r="342" spans="1:10" x14ac:dyDescent="0.25">
      <c r="A342" s="122"/>
      <c r="B342" s="122"/>
      <c r="C342" s="122" t="s">
        <v>651</v>
      </c>
      <c r="D342" s="122">
        <v>8</v>
      </c>
      <c r="E342" s="122">
        <v>10</v>
      </c>
      <c r="F342" s="122">
        <v>9</v>
      </c>
      <c r="G342" s="122">
        <v>13</v>
      </c>
      <c r="H342" s="122">
        <v>4</v>
      </c>
      <c r="I342" s="122">
        <v>3</v>
      </c>
      <c r="J342" s="122">
        <v>0</v>
      </c>
    </row>
    <row r="343" spans="1:10" x14ac:dyDescent="0.25">
      <c r="A343" s="122"/>
      <c r="B343" s="122"/>
      <c r="C343" s="122" t="s">
        <v>953</v>
      </c>
      <c r="D343" s="122">
        <v>5</v>
      </c>
      <c r="E343" s="122">
        <v>8</v>
      </c>
      <c r="F343" s="122">
        <v>8</v>
      </c>
      <c r="G343" s="122">
        <v>4</v>
      </c>
      <c r="H343" s="122" t="s">
        <v>53</v>
      </c>
      <c r="I343" s="122">
        <v>0</v>
      </c>
      <c r="J343" s="122">
        <v>0</v>
      </c>
    </row>
    <row r="344" spans="1:10" x14ac:dyDescent="0.25">
      <c r="A344" s="122"/>
      <c r="B344" s="122"/>
      <c r="C344" s="122" t="s">
        <v>655</v>
      </c>
      <c r="D344" s="122">
        <v>2</v>
      </c>
      <c r="E344" s="122" t="s">
        <v>315</v>
      </c>
      <c r="F344" s="122" t="s">
        <v>315</v>
      </c>
      <c r="G344" s="122" t="s">
        <v>53</v>
      </c>
      <c r="H344" s="122">
        <v>2</v>
      </c>
      <c r="I344" s="122">
        <v>0</v>
      </c>
      <c r="J344" s="122">
        <v>1</v>
      </c>
    </row>
    <row r="345" spans="1:10" x14ac:dyDescent="0.25">
      <c r="A345" s="123" t="s">
        <v>822</v>
      </c>
      <c r="B345" s="123"/>
      <c r="C345" s="123"/>
      <c r="D345" s="123">
        <v>455</v>
      </c>
      <c r="E345" s="123">
        <v>481</v>
      </c>
      <c r="F345" s="123">
        <v>417</v>
      </c>
      <c r="G345" s="123">
        <v>435</v>
      </c>
      <c r="H345" s="123">
        <v>298</v>
      </c>
      <c r="I345" s="123">
        <v>51</v>
      </c>
      <c r="J345" s="123">
        <v>21</v>
      </c>
    </row>
    <row r="346" spans="1:10" x14ac:dyDescent="0.25">
      <c r="A346" s="122"/>
      <c r="B346" s="122"/>
      <c r="C346" s="122" t="s">
        <v>956</v>
      </c>
      <c r="D346" s="122">
        <v>34</v>
      </c>
      <c r="E346" s="122">
        <v>45</v>
      </c>
      <c r="F346" s="122">
        <v>47</v>
      </c>
      <c r="G346" s="122">
        <v>64</v>
      </c>
      <c r="H346" s="122">
        <v>42</v>
      </c>
      <c r="I346" s="122">
        <v>4</v>
      </c>
      <c r="J346" s="122">
        <v>1</v>
      </c>
    </row>
    <row r="347" spans="1:10" x14ac:dyDescent="0.25">
      <c r="A347" s="124"/>
      <c r="B347" s="124" t="s">
        <v>661</v>
      </c>
      <c r="C347" s="124"/>
      <c r="D347" s="124">
        <v>63</v>
      </c>
      <c r="E347" s="124">
        <v>65</v>
      </c>
      <c r="F347" s="124">
        <v>64</v>
      </c>
      <c r="G347" s="124">
        <v>45</v>
      </c>
      <c r="H347" s="124">
        <v>45</v>
      </c>
      <c r="I347" s="124">
        <v>7</v>
      </c>
      <c r="J347" s="124">
        <v>3</v>
      </c>
    </row>
    <row r="348" spans="1:10" x14ac:dyDescent="0.25">
      <c r="A348" s="124"/>
      <c r="B348" s="124" t="s">
        <v>663</v>
      </c>
      <c r="C348" s="124"/>
      <c r="D348" s="124"/>
      <c r="E348" s="124"/>
      <c r="F348" s="124"/>
      <c r="G348" s="124"/>
      <c r="H348" s="124"/>
      <c r="I348" s="124"/>
      <c r="J348" s="124"/>
    </row>
    <row r="349" spans="1:10" x14ac:dyDescent="0.25">
      <c r="A349" s="122"/>
      <c r="B349" s="122"/>
      <c r="C349" s="122" t="s">
        <v>665</v>
      </c>
      <c r="D349" s="122">
        <v>6</v>
      </c>
      <c r="E349" s="122">
        <v>8</v>
      </c>
      <c r="F349" s="122">
        <v>8</v>
      </c>
      <c r="G349" s="122">
        <v>2</v>
      </c>
      <c r="H349" s="122">
        <v>4</v>
      </c>
      <c r="I349" s="122">
        <v>1</v>
      </c>
      <c r="J349" s="122">
        <v>0</v>
      </c>
    </row>
    <row r="350" spans="1:10" x14ac:dyDescent="0.25">
      <c r="A350" s="122"/>
      <c r="B350" s="122"/>
      <c r="C350" s="122" t="s">
        <v>667</v>
      </c>
      <c r="D350" s="122">
        <v>9</v>
      </c>
      <c r="E350" s="122">
        <v>10</v>
      </c>
      <c r="F350" s="122">
        <v>6</v>
      </c>
      <c r="G350" s="122">
        <v>7</v>
      </c>
      <c r="H350" s="122">
        <v>5</v>
      </c>
      <c r="I350" s="122">
        <v>1</v>
      </c>
      <c r="J350" s="122">
        <v>1</v>
      </c>
    </row>
    <row r="351" spans="1:10" x14ac:dyDescent="0.25">
      <c r="A351" s="122"/>
      <c r="B351" s="122"/>
      <c r="C351" s="122" t="s">
        <v>669</v>
      </c>
      <c r="D351" s="122">
        <v>8</v>
      </c>
      <c r="E351" s="122">
        <v>3</v>
      </c>
      <c r="F351" s="122">
        <v>10</v>
      </c>
      <c r="G351" s="122">
        <v>10</v>
      </c>
      <c r="H351" s="122">
        <v>4</v>
      </c>
      <c r="I351" s="122">
        <v>0</v>
      </c>
      <c r="J351" s="122">
        <v>1</v>
      </c>
    </row>
    <row r="352" spans="1:10" x14ac:dyDescent="0.25">
      <c r="A352" s="122"/>
      <c r="B352" s="122"/>
      <c r="C352" s="122" t="s">
        <v>671</v>
      </c>
      <c r="D352" s="122">
        <v>3</v>
      </c>
      <c r="E352" s="122">
        <v>6</v>
      </c>
      <c r="F352" s="122">
        <v>7</v>
      </c>
      <c r="G352" s="122">
        <v>9</v>
      </c>
      <c r="H352" s="122">
        <v>5</v>
      </c>
      <c r="I352" s="122">
        <v>0</v>
      </c>
      <c r="J352" s="122">
        <v>0</v>
      </c>
    </row>
    <row r="353" spans="1:10" x14ac:dyDescent="0.25">
      <c r="A353" s="122"/>
      <c r="B353" s="122"/>
      <c r="C353" s="122" t="s">
        <v>673</v>
      </c>
      <c r="D353" s="122">
        <v>15</v>
      </c>
      <c r="E353" s="122">
        <v>12</v>
      </c>
      <c r="F353" s="122">
        <v>18</v>
      </c>
      <c r="G353" s="122">
        <v>10</v>
      </c>
      <c r="H353" s="122">
        <v>4</v>
      </c>
      <c r="I353" s="122">
        <v>0</v>
      </c>
      <c r="J353" s="122">
        <v>1</v>
      </c>
    </row>
    <row r="354" spans="1:10" x14ac:dyDescent="0.25">
      <c r="A354" s="122"/>
      <c r="B354" s="122"/>
      <c r="C354" s="122" t="s">
        <v>675</v>
      </c>
      <c r="D354" s="122">
        <v>6</v>
      </c>
      <c r="E354" s="122">
        <v>9</v>
      </c>
      <c r="F354" s="122">
        <v>10</v>
      </c>
      <c r="G354" s="122">
        <v>2</v>
      </c>
      <c r="H354" s="122">
        <v>5</v>
      </c>
      <c r="I354" s="122">
        <v>0</v>
      </c>
      <c r="J354" s="122">
        <v>1</v>
      </c>
    </row>
    <row r="355" spans="1:10" x14ac:dyDescent="0.25">
      <c r="A355" s="122"/>
      <c r="B355" s="122"/>
      <c r="C355" s="122" t="s">
        <v>677</v>
      </c>
      <c r="D355" s="122">
        <v>8</v>
      </c>
      <c r="E355" s="122">
        <v>10</v>
      </c>
      <c r="F355" s="122">
        <v>11</v>
      </c>
      <c r="G355" s="122">
        <v>12</v>
      </c>
      <c r="H355" s="122">
        <v>7</v>
      </c>
      <c r="I355" s="122">
        <v>0</v>
      </c>
      <c r="J355" s="122">
        <v>1</v>
      </c>
    </row>
    <row r="356" spans="1:10" x14ac:dyDescent="0.25">
      <c r="A356" s="122"/>
      <c r="B356" s="122"/>
      <c r="C356" s="122" t="s">
        <v>679</v>
      </c>
      <c r="D356" s="122">
        <v>11</v>
      </c>
      <c r="E356" s="122">
        <v>17</v>
      </c>
      <c r="F356" s="122">
        <v>14</v>
      </c>
      <c r="G356" s="122">
        <v>16</v>
      </c>
      <c r="H356" s="122">
        <v>6</v>
      </c>
      <c r="I356" s="122">
        <v>0</v>
      </c>
      <c r="J356" s="122">
        <v>1</v>
      </c>
    </row>
    <row r="357" spans="1:10" x14ac:dyDescent="0.25">
      <c r="A357" s="122"/>
      <c r="B357" s="122"/>
      <c r="C357" s="122" t="s">
        <v>681</v>
      </c>
      <c r="D357" s="122">
        <v>9</v>
      </c>
      <c r="E357" s="122">
        <v>5</v>
      </c>
      <c r="F357" s="122">
        <v>5</v>
      </c>
      <c r="G357" s="122">
        <v>6</v>
      </c>
      <c r="H357" s="122">
        <v>5</v>
      </c>
      <c r="I357" s="122">
        <v>1</v>
      </c>
      <c r="J357" s="122">
        <v>0</v>
      </c>
    </row>
    <row r="358" spans="1:10" x14ac:dyDescent="0.25">
      <c r="A358" s="122"/>
      <c r="B358" s="122"/>
      <c r="C358" s="122" t="s">
        <v>683</v>
      </c>
      <c r="D358" s="122">
        <v>7</v>
      </c>
      <c r="E358" s="122">
        <v>5</v>
      </c>
      <c r="F358" s="122">
        <v>3</v>
      </c>
      <c r="G358" s="122">
        <v>3</v>
      </c>
      <c r="H358" s="122">
        <v>4</v>
      </c>
      <c r="I358" s="122">
        <v>3</v>
      </c>
      <c r="J358" s="122">
        <v>0</v>
      </c>
    </row>
    <row r="359" spans="1:10" x14ac:dyDescent="0.25">
      <c r="A359" s="124"/>
      <c r="B359" s="124" t="s">
        <v>684</v>
      </c>
      <c r="C359" s="124"/>
      <c r="D359" s="124"/>
      <c r="E359" s="124"/>
      <c r="F359" s="124"/>
      <c r="G359" s="124"/>
      <c r="H359" s="124"/>
      <c r="I359" s="124"/>
      <c r="J359" s="124"/>
    </row>
    <row r="360" spans="1:10" x14ac:dyDescent="0.25">
      <c r="A360" s="122"/>
      <c r="B360" s="122"/>
      <c r="C360" s="122" t="s">
        <v>959</v>
      </c>
      <c r="D360" s="122">
        <v>30</v>
      </c>
      <c r="E360" s="122">
        <v>13</v>
      </c>
      <c r="F360" s="122">
        <v>12</v>
      </c>
      <c r="G360" s="122">
        <v>14</v>
      </c>
      <c r="H360" s="122">
        <v>10</v>
      </c>
      <c r="I360" s="122">
        <v>0</v>
      </c>
      <c r="J360" s="122">
        <v>0</v>
      </c>
    </row>
    <row r="361" spans="1:10" x14ac:dyDescent="0.25">
      <c r="A361" s="122"/>
      <c r="B361" s="122"/>
      <c r="C361" s="122" t="s">
        <v>960</v>
      </c>
      <c r="D361" s="122">
        <v>18</v>
      </c>
      <c r="E361" s="122">
        <v>13</v>
      </c>
      <c r="F361" s="122">
        <v>8</v>
      </c>
      <c r="G361" s="122">
        <v>6</v>
      </c>
      <c r="H361" s="122">
        <v>3</v>
      </c>
      <c r="I361" s="122">
        <v>2</v>
      </c>
      <c r="J361" s="122">
        <v>2</v>
      </c>
    </row>
    <row r="362" spans="1:10" x14ac:dyDescent="0.25">
      <c r="A362" s="122"/>
      <c r="B362" s="122"/>
      <c r="C362" s="122" t="s">
        <v>961</v>
      </c>
      <c r="D362" s="122">
        <v>3</v>
      </c>
      <c r="E362" s="122">
        <v>1</v>
      </c>
      <c r="F362" s="122">
        <v>4</v>
      </c>
      <c r="G362" s="122">
        <v>5</v>
      </c>
      <c r="H362" s="122">
        <v>4</v>
      </c>
      <c r="I362" s="122">
        <v>1</v>
      </c>
      <c r="J362" s="122">
        <v>1</v>
      </c>
    </row>
    <row r="363" spans="1:10" x14ac:dyDescent="0.25">
      <c r="A363" s="122"/>
      <c r="B363" s="122"/>
      <c r="C363" s="122" t="s">
        <v>962</v>
      </c>
      <c r="D363" s="122">
        <v>4</v>
      </c>
      <c r="E363" s="122">
        <v>4</v>
      </c>
      <c r="F363" s="122">
        <v>2</v>
      </c>
      <c r="G363" s="122">
        <v>4</v>
      </c>
      <c r="H363" s="122">
        <v>1</v>
      </c>
      <c r="I363" s="122">
        <v>0</v>
      </c>
      <c r="J363" s="122">
        <v>1</v>
      </c>
    </row>
    <row r="364" spans="1:10" x14ac:dyDescent="0.25">
      <c r="A364" s="122"/>
      <c r="B364" s="122"/>
      <c r="C364" s="122" t="s">
        <v>963</v>
      </c>
      <c r="D364" s="122">
        <v>17</v>
      </c>
      <c r="E364" s="122" t="s">
        <v>315</v>
      </c>
      <c r="F364" s="122">
        <v>7</v>
      </c>
      <c r="G364" s="122">
        <v>8</v>
      </c>
      <c r="H364" s="122">
        <v>3</v>
      </c>
      <c r="I364" s="122">
        <v>6</v>
      </c>
      <c r="J364" s="122">
        <v>2</v>
      </c>
    </row>
    <row r="365" spans="1:10" x14ac:dyDescent="0.25">
      <c r="A365" s="122"/>
      <c r="B365" s="122"/>
      <c r="C365" s="122" t="s">
        <v>964</v>
      </c>
      <c r="D365" s="122">
        <v>8</v>
      </c>
      <c r="E365" s="122">
        <v>9</v>
      </c>
      <c r="F365" s="122">
        <v>6</v>
      </c>
      <c r="G365" s="122">
        <v>9</v>
      </c>
      <c r="H365" s="122">
        <v>5</v>
      </c>
      <c r="I365" s="122">
        <v>0</v>
      </c>
      <c r="J365" s="122">
        <v>0</v>
      </c>
    </row>
    <row r="366" spans="1:10" x14ac:dyDescent="0.25">
      <c r="A366" s="122"/>
      <c r="B366" s="122"/>
      <c r="C366" s="122" t="s">
        <v>965</v>
      </c>
      <c r="D366" s="122">
        <v>14</v>
      </c>
      <c r="E366" s="122">
        <v>13</v>
      </c>
      <c r="F366" s="122">
        <v>8</v>
      </c>
      <c r="G366" s="122">
        <v>14</v>
      </c>
      <c r="H366" s="122">
        <v>8</v>
      </c>
      <c r="I366" s="122">
        <v>1</v>
      </c>
      <c r="J366" s="122">
        <v>0</v>
      </c>
    </row>
    <row r="367" spans="1:10" x14ac:dyDescent="0.25">
      <c r="A367" s="122"/>
      <c r="B367" s="122"/>
      <c r="C367" s="122" t="s">
        <v>966</v>
      </c>
      <c r="D367" s="122">
        <v>8</v>
      </c>
      <c r="E367" s="122">
        <v>10</v>
      </c>
      <c r="F367" s="122">
        <v>9</v>
      </c>
      <c r="G367" s="122">
        <v>5</v>
      </c>
      <c r="H367" s="122">
        <v>2</v>
      </c>
      <c r="I367" s="122">
        <v>0</v>
      </c>
      <c r="J367" s="122">
        <v>0</v>
      </c>
    </row>
    <row r="368" spans="1:10" x14ac:dyDescent="0.25">
      <c r="A368" s="124"/>
      <c r="B368" s="124" t="s">
        <v>689</v>
      </c>
      <c r="C368" s="124"/>
      <c r="D368" s="124"/>
      <c r="E368" s="124"/>
      <c r="F368" s="124"/>
      <c r="G368" s="124"/>
      <c r="H368" s="124"/>
      <c r="I368" s="124"/>
      <c r="J368" s="124"/>
    </row>
    <row r="369" spans="1:10" x14ac:dyDescent="0.25">
      <c r="A369" s="122"/>
      <c r="B369" s="122"/>
      <c r="C369" s="122" t="s">
        <v>691</v>
      </c>
      <c r="D369" s="122">
        <v>21</v>
      </c>
      <c r="E369" s="122">
        <v>43</v>
      </c>
      <c r="F369" s="122">
        <v>17</v>
      </c>
      <c r="G369" s="122">
        <v>20</v>
      </c>
      <c r="H369" s="122">
        <v>16</v>
      </c>
      <c r="I369" s="122">
        <v>0</v>
      </c>
      <c r="J369" s="122">
        <v>0</v>
      </c>
    </row>
    <row r="370" spans="1:10" x14ac:dyDescent="0.25">
      <c r="A370" s="122"/>
      <c r="B370" s="122"/>
      <c r="C370" s="122" t="s">
        <v>693</v>
      </c>
      <c r="D370" s="122">
        <v>7</v>
      </c>
      <c r="E370" s="122">
        <v>15</v>
      </c>
      <c r="F370" s="122">
        <v>13</v>
      </c>
      <c r="G370" s="122">
        <v>21</v>
      </c>
      <c r="H370" s="122">
        <v>12</v>
      </c>
      <c r="I370" s="122">
        <v>0</v>
      </c>
      <c r="J370" s="122">
        <v>0</v>
      </c>
    </row>
    <row r="371" spans="1:10" x14ac:dyDescent="0.25">
      <c r="A371" s="122"/>
      <c r="B371" s="122"/>
      <c r="C371" s="122" t="s">
        <v>823</v>
      </c>
      <c r="D371" s="122">
        <v>6</v>
      </c>
      <c r="E371" s="122">
        <v>5</v>
      </c>
      <c r="F371" s="122">
        <v>3</v>
      </c>
      <c r="G371" s="122">
        <v>3</v>
      </c>
      <c r="H371" s="122">
        <v>2</v>
      </c>
      <c r="I371" s="122">
        <v>0</v>
      </c>
      <c r="J371" s="122">
        <v>0</v>
      </c>
    </row>
    <row r="372" spans="1:10" x14ac:dyDescent="0.25">
      <c r="A372" s="122"/>
      <c r="B372" s="122"/>
      <c r="C372" s="122" t="s">
        <v>967</v>
      </c>
      <c r="D372" s="122">
        <v>2</v>
      </c>
      <c r="E372" s="122">
        <v>4</v>
      </c>
      <c r="F372" s="122" t="s">
        <v>315</v>
      </c>
      <c r="G372" s="122">
        <v>2</v>
      </c>
      <c r="H372" s="122">
        <v>3</v>
      </c>
      <c r="I372" s="122">
        <v>1</v>
      </c>
      <c r="J372" s="122">
        <v>1</v>
      </c>
    </row>
    <row r="373" spans="1:10" x14ac:dyDescent="0.25">
      <c r="A373" s="122"/>
      <c r="B373" s="122"/>
      <c r="C373" s="122" t="s">
        <v>699</v>
      </c>
      <c r="D373" s="122">
        <v>8</v>
      </c>
      <c r="E373" s="122">
        <v>6</v>
      </c>
      <c r="F373" s="122">
        <v>3</v>
      </c>
      <c r="G373" s="122">
        <v>11</v>
      </c>
      <c r="H373" s="122">
        <v>10</v>
      </c>
      <c r="I373" s="122">
        <v>0</v>
      </c>
      <c r="J373" s="122">
        <v>0</v>
      </c>
    </row>
    <row r="374" spans="1:10" x14ac:dyDescent="0.25">
      <c r="A374" s="122"/>
      <c r="B374" s="122"/>
      <c r="C374" s="122" t="s">
        <v>701</v>
      </c>
      <c r="D374" s="122">
        <v>10</v>
      </c>
      <c r="E374" s="122">
        <v>7</v>
      </c>
      <c r="F374" s="122">
        <v>6</v>
      </c>
      <c r="G374" s="122">
        <v>4</v>
      </c>
      <c r="H374" s="122">
        <v>9</v>
      </c>
      <c r="I374" s="122">
        <v>0</v>
      </c>
      <c r="J374" s="122">
        <v>0</v>
      </c>
    </row>
    <row r="375" spans="1:10" x14ac:dyDescent="0.25">
      <c r="A375" s="122"/>
      <c r="B375" s="122"/>
      <c r="C375" s="122" t="s">
        <v>703</v>
      </c>
      <c r="D375" s="122">
        <v>5</v>
      </c>
      <c r="E375" s="122">
        <v>5</v>
      </c>
      <c r="F375" s="122" t="s">
        <v>315</v>
      </c>
      <c r="G375" s="122">
        <v>3</v>
      </c>
      <c r="H375" s="122">
        <v>6</v>
      </c>
      <c r="I375" s="122">
        <v>3</v>
      </c>
      <c r="J375" s="122">
        <v>1</v>
      </c>
    </row>
    <row r="376" spans="1:10" x14ac:dyDescent="0.25">
      <c r="A376" s="124"/>
      <c r="B376" s="124" t="s">
        <v>705</v>
      </c>
      <c r="C376" s="124"/>
      <c r="D376" s="124">
        <v>4</v>
      </c>
      <c r="E376" s="124">
        <v>2</v>
      </c>
      <c r="F376" s="124">
        <v>4</v>
      </c>
      <c r="G376" s="124">
        <v>3</v>
      </c>
      <c r="H376" s="124">
        <v>1</v>
      </c>
      <c r="I376" s="124">
        <v>0</v>
      </c>
      <c r="J376" s="124">
        <v>1</v>
      </c>
    </row>
    <row r="377" spans="1:10" x14ac:dyDescent="0.25">
      <c r="A377" s="124"/>
      <c r="B377" s="124" t="s">
        <v>706</v>
      </c>
      <c r="C377" s="124"/>
      <c r="D377" s="124"/>
      <c r="E377" s="124"/>
      <c r="F377" s="124"/>
      <c r="G377" s="124"/>
      <c r="H377" s="124"/>
      <c r="I377" s="124"/>
      <c r="J377" s="124"/>
    </row>
    <row r="378" spans="1:10" x14ac:dyDescent="0.25">
      <c r="A378" s="122"/>
      <c r="B378" s="122"/>
      <c r="C378" s="122" t="s">
        <v>824</v>
      </c>
      <c r="D378" s="122">
        <v>16</v>
      </c>
      <c r="E378" s="122">
        <v>20</v>
      </c>
      <c r="F378" s="122">
        <v>19</v>
      </c>
      <c r="G378" s="122">
        <v>35</v>
      </c>
      <c r="H378" s="122">
        <v>21</v>
      </c>
      <c r="I378" s="122">
        <v>5</v>
      </c>
      <c r="J378" s="122">
        <v>0</v>
      </c>
    </row>
    <row r="379" spans="1:10" x14ac:dyDescent="0.25">
      <c r="A379" s="122"/>
      <c r="B379" s="122"/>
      <c r="C379" s="122" t="s">
        <v>710</v>
      </c>
      <c r="D379" s="122">
        <v>2</v>
      </c>
      <c r="E379" s="122">
        <v>5</v>
      </c>
      <c r="F379" s="122">
        <v>3</v>
      </c>
      <c r="G379" s="122">
        <v>5</v>
      </c>
      <c r="H379" s="122">
        <v>5</v>
      </c>
      <c r="I379" s="122">
        <v>3</v>
      </c>
      <c r="J379" s="122">
        <v>1</v>
      </c>
    </row>
    <row r="380" spans="1:10" x14ac:dyDescent="0.25">
      <c r="A380" s="122"/>
      <c r="B380" s="122"/>
      <c r="C380" s="122" t="s">
        <v>712</v>
      </c>
      <c r="D380" s="122">
        <v>17</v>
      </c>
      <c r="E380" s="122">
        <v>13</v>
      </c>
      <c r="F380" s="122">
        <v>14</v>
      </c>
      <c r="G380" s="122">
        <v>8</v>
      </c>
      <c r="H380" s="122">
        <v>23</v>
      </c>
      <c r="I380" s="122">
        <v>0</v>
      </c>
      <c r="J380" s="122">
        <v>0</v>
      </c>
    </row>
    <row r="381" spans="1:10" x14ac:dyDescent="0.25">
      <c r="A381" s="122"/>
      <c r="B381" s="122"/>
      <c r="C381" s="122" t="s">
        <v>714</v>
      </c>
      <c r="D381" s="122">
        <v>3</v>
      </c>
      <c r="E381" s="122">
        <v>1</v>
      </c>
      <c r="F381" s="122">
        <v>4</v>
      </c>
      <c r="G381" s="122">
        <v>2</v>
      </c>
      <c r="H381" s="122">
        <v>4</v>
      </c>
      <c r="I381" s="122">
        <v>0</v>
      </c>
      <c r="J381" s="122">
        <v>0</v>
      </c>
    </row>
    <row r="382" spans="1:10" x14ac:dyDescent="0.25">
      <c r="A382" s="122"/>
      <c r="B382" s="122"/>
      <c r="C382" s="122" t="s">
        <v>716</v>
      </c>
      <c r="D382" s="122">
        <v>13</v>
      </c>
      <c r="E382" s="122">
        <v>10</v>
      </c>
      <c r="F382" s="122">
        <v>6</v>
      </c>
      <c r="G382" s="122">
        <v>6</v>
      </c>
      <c r="H382" s="122">
        <v>6</v>
      </c>
      <c r="I382" s="122">
        <v>0</v>
      </c>
      <c r="J382" s="122">
        <v>0</v>
      </c>
    </row>
    <row r="383" spans="1:10" x14ac:dyDescent="0.25">
      <c r="A383" s="122"/>
      <c r="B383" s="122"/>
      <c r="C383" s="122" t="s">
        <v>968</v>
      </c>
      <c r="D383" s="122">
        <v>2</v>
      </c>
      <c r="E383" s="122">
        <v>4</v>
      </c>
      <c r="F383" s="122">
        <v>1</v>
      </c>
      <c r="G383" s="122">
        <v>4</v>
      </c>
      <c r="H383" s="122">
        <v>2</v>
      </c>
      <c r="I383" s="122">
        <v>4</v>
      </c>
      <c r="J383" s="122">
        <v>0</v>
      </c>
    </row>
    <row r="384" spans="1:10" x14ac:dyDescent="0.25">
      <c r="A384" s="122"/>
      <c r="B384" s="122"/>
      <c r="C384" s="122" t="s">
        <v>969</v>
      </c>
      <c r="D384" s="122" t="s">
        <v>315</v>
      </c>
      <c r="E384" s="122">
        <v>1</v>
      </c>
      <c r="F384" s="122">
        <v>4</v>
      </c>
      <c r="G384" s="122">
        <v>2</v>
      </c>
      <c r="H384" s="122">
        <v>3</v>
      </c>
      <c r="I384" s="122">
        <v>0</v>
      </c>
      <c r="J384" s="122">
        <v>0</v>
      </c>
    </row>
    <row r="385" spans="1:10" x14ac:dyDescent="0.25">
      <c r="A385" s="124"/>
      <c r="B385" s="124" t="s">
        <v>719</v>
      </c>
      <c r="C385" s="124"/>
      <c r="D385" s="124"/>
      <c r="E385" s="124"/>
      <c r="F385" s="124"/>
      <c r="G385" s="124"/>
      <c r="H385" s="124"/>
      <c r="I385" s="124"/>
      <c r="J385" s="124"/>
    </row>
    <row r="386" spans="1:10" x14ac:dyDescent="0.25">
      <c r="A386" s="122"/>
      <c r="B386" s="122"/>
      <c r="C386" s="122" t="s">
        <v>721</v>
      </c>
      <c r="D386" s="122">
        <v>52</v>
      </c>
      <c r="E386" s="122">
        <v>55</v>
      </c>
      <c r="F386" s="122"/>
      <c r="G386" s="122">
        <v>49</v>
      </c>
      <c r="H386" s="122"/>
      <c r="I386" s="122">
        <v>8</v>
      </c>
      <c r="J386" s="122">
        <v>1</v>
      </c>
    </row>
    <row r="387" spans="1:10" x14ac:dyDescent="0.25">
      <c r="A387" s="122"/>
      <c r="B387" s="122"/>
      <c r="C387" s="122" t="s">
        <v>723</v>
      </c>
      <c r="D387" s="122">
        <v>6</v>
      </c>
      <c r="E387" s="122">
        <v>16</v>
      </c>
      <c r="F387" s="122">
        <v>7</v>
      </c>
      <c r="G387" s="122">
        <v>6</v>
      </c>
      <c r="H387" s="122">
        <v>3</v>
      </c>
      <c r="I387" s="122">
        <v>0</v>
      </c>
      <c r="J387" s="122">
        <v>0</v>
      </c>
    </row>
    <row r="388" spans="1:10" x14ac:dyDescent="0.25">
      <c r="A388" s="123" t="s">
        <v>825</v>
      </c>
      <c r="B388" s="123"/>
      <c r="C388" s="123"/>
      <c r="D388" s="123"/>
      <c r="E388" s="123"/>
      <c r="F388" s="123"/>
      <c r="G388" s="123"/>
      <c r="H388" s="123"/>
      <c r="I388" s="123">
        <v>8</v>
      </c>
      <c r="J388" s="123">
        <v>4</v>
      </c>
    </row>
    <row r="389" spans="1:10" x14ac:dyDescent="0.25">
      <c r="A389" s="122"/>
      <c r="B389" s="122"/>
      <c r="C389" s="122" t="s">
        <v>1030</v>
      </c>
      <c r="D389" s="122">
        <v>6</v>
      </c>
      <c r="E389" s="122">
        <v>4</v>
      </c>
      <c r="F389" s="122">
        <v>3</v>
      </c>
      <c r="G389" s="122">
        <v>2</v>
      </c>
      <c r="H389" s="122">
        <v>2</v>
      </c>
      <c r="I389" s="122">
        <v>0</v>
      </c>
      <c r="J389" s="122">
        <v>0</v>
      </c>
    </row>
    <row r="390" spans="1:10" x14ac:dyDescent="0.25">
      <c r="A390" s="122"/>
      <c r="B390" s="122"/>
      <c r="C390" s="122" t="s">
        <v>1031</v>
      </c>
      <c r="D390" s="122">
        <v>1</v>
      </c>
      <c r="E390" s="122">
        <v>3</v>
      </c>
      <c r="F390" s="122">
        <v>4</v>
      </c>
      <c r="G390" s="122">
        <v>2</v>
      </c>
      <c r="H390" s="122" t="s">
        <v>53</v>
      </c>
      <c r="I390" s="122">
        <v>3</v>
      </c>
      <c r="J390" s="122">
        <v>0</v>
      </c>
    </row>
    <row r="391" spans="1:10" x14ac:dyDescent="0.25">
      <c r="A391" s="122"/>
      <c r="B391" s="122"/>
      <c r="C391" s="122" t="s">
        <v>1032</v>
      </c>
      <c r="D391" s="122">
        <v>0</v>
      </c>
      <c r="E391" s="122">
        <v>1</v>
      </c>
      <c r="F391" s="122">
        <v>2</v>
      </c>
      <c r="G391" s="122">
        <v>1</v>
      </c>
      <c r="H391" s="122">
        <v>9</v>
      </c>
      <c r="I391" s="122">
        <v>0</v>
      </c>
      <c r="J391" s="122">
        <v>0</v>
      </c>
    </row>
    <row r="392" spans="1:10" x14ac:dyDescent="0.25">
      <c r="A392" s="122"/>
      <c r="B392" s="122"/>
      <c r="C392" s="122" t="s">
        <v>1033</v>
      </c>
      <c r="D392" s="122">
        <v>0</v>
      </c>
      <c r="E392" s="122">
        <v>3</v>
      </c>
      <c r="F392" s="122">
        <v>5</v>
      </c>
      <c r="G392" s="122">
        <v>2</v>
      </c>
      <c r="H392" s="122">
        <v>4</v>
      </c>
      <c r="I392" s="122">
        <v>0</v>
      </c>
      <c r="J392" s="122">
        <v>0</v>
      </c>
    </row>
    <row r="393" spans="1:10" x14ac:dyDescent="0.25">
      <c r="A393" s="122"/>
      <c r="B393" s="122"/>
      <c r="C393" s="122" t="s">
        <v>1034</v>
      </c>
      <c r="D393" s="122">
        <v>34</v>
      </c>
      <c r="E393" s="122">
        <v>24</v>
      </c>
      <c r="F393" s="122">
        <v>21</v>
      </c>
      <c r="G393" s="122">
        <v>28</v>
      </c>
      <c r="H393" s="122">
        <v>12</v>
      </c>
      <c r="I393" s="122">
        <v>3</v>
      </c>
      <c r="J393" s="122">
        <v>4</v>
      </c>
    </row>
    <row r="394" spans="1:10" x14ac:dyDescent="0.25">
      <c r="A394" s="122"/>
      <c r="B394" s="122"/>
      <c r="C394" s="122" t="s">
        <v>1035</v>
      </c>
      <c r="D394" s="122">
        <v>3</v>
      </c>
      <c r="E394" s="122">
        <v>1</v>
      </c>
      <c r="F394" s="122">
        <v>4</v>
      </c>
      <c r="G394" s="122">
        <v>5</v>
      </c>
      <c r="H394" s="122">
        <v>4</v>
      </c>
      <c r="I394" s="122">
        <v>0</v>
      </c>
      <c r="J394" s="122">
        <v>0</v>
      </c>
    </row>
    <row r="395" spans="1:10" x14ac:dyDescent="0.25">
      <c r="A395" s="122"/>
      <c r="B395" s="122"/>
      <c r="C395" s="122" t="s">
        <v>1036</v>
      </c>
      <c r="D395" s="122">
        <v>0</v>
      </c>
      <c r="E395" s="122">
        <v>0</v>
      </c>
      <c r="F395" s="122">
        <v>0</v>
      </c>
      <c r="G395" s="122" t="s">
        <v>53</v>
      </c>
      <c r="H395" s="122" t="s">
        <v>53</v>
      </c>
      <c r="I395" s="122">
        <v>0</v>
      </c>
      <c r="J395" s="122">
        <v>0</v>
      </c>
    </row>
    <row r="396" spans="1:10" x14ac:dyDescent="0.25">
      <c r="A396" s="122"/>
      <c r="B396" s="122"/>
      <c r="C396" s="122" t="s">
        <v>1037</v>
      </c>
      <c r="D396" s="122">
        <v>3</v>
      </c>
      <c r="E396" s="122">
        <v>4</v>
      </c>
      <c r="F396" s="122">
        <v>3</v>
      </c>
      <c r="G396" s="122">
        <v>4</v>
      </c>
      <c r="H396" s="122">
        <v>4</v>
      </c>
      <c r="I396" s="122">
        <v>1</v>
      </c>
      <c r="J396" s="122">
        <v>0</v>
      </c>
    </row>
    <row r="397" spans="1:10" x14ac:dyDescent="0.25">
      <c r="A397" s="122"/>
      <c r="B397" s="122"/>
      <c r="C397" s="122" t="s">
        <v>1038</v>
      </c>
      <c r="D397" s="122" t="s">
        <v>53</v>
      </c>
      <c r="E397" s="122" t="s">
        <v>53</v>
      </c>
      <c r="F397" s="122" t="s">
        <v>53</v>
      </c>
      <c r="G397" s="122" t="s">
        <v>53</v>
      </c>
      <c r="H397" s="122">
        <v>1</v>
      </c>
      <c r="I397" s="122">
        <v>1</v>
      </c>
      <c r="J397" s="122">
        <v>0</v>
      </c>
    </row>
    <row r="398" spans="1:10" x14ac:dyDescent="0.25">
      <c r="A398" s="122"/>
      <c r="B398" s="122"/>
      <c r="C398" s="122" t="s">
        <v>1039</v>
      </c>
      <c r="D398" s="122">
        <v>6</v>
      </c>
      <c r="E398" s="122">
        <v>3</v>
      </c>
      <c r="F398" s="122">
        <v>2</v>
      </c>
      <c r="G398" s="122">
        <v>1</v>
      </c>
      <c r="H398" s="122">
        <v>2</v>
      </c>
      <c r="I398" s="122">
        <v>0</v>
      </c>
      <c r="J398" s="122">
        <v>0</v>
      </c>
    </row>
    <row r="399" spans="1:10" x14ac:dyDescent="0.25">
      <c r="A399" s="122"/>
      <c r="B399" s="122"/>
      <c r="C399" s="122"/>
      <c r="D399" s="122"/>
      <c r="E399" s="122"/>
      <c r="F399" s="122"/>
      <c r="G399" s="122"/>
      <c r="H399" s="122"/>
      <c r="I399" s="122"/>
      <c r="J399" s="122"/>
    </row>
    <row r="400" spans="1:10" s="37" customFormat="1" ht="12" x14ac:dyDescent="0.25">
      <c r="A400" s="37" t="s">
        <v>1040</v>
      </c>
    </row>
  </sheetData>
  <mergeCells count="1">
    <mergeCell ref="A3:J3"/>
  </mergeCells>
  <hyperlinks>
    <hyperlink ref="A1" location="'Contents'!B7" display="⇐ Return to contents" xr:uid="{BD6915E2-D5EE-485B-8932-7CA4F05C6347}"/>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A545-BCF5-4E55-BF1F-2A71EF30BEAF}">
  <sheetPr codeName="Sheet14">
    <tabColor theme="4" tint="0.39997558519241921"/>
  </sheetPr>
  <dimension ref="A1:H30"/>
  <sheetViews>
    <sheetView topLeftCell="A4" workbookViewId="0">
      <selection activeCell="D25" sqref="D25"/>
    </sheetView>
  </sheetViews>
  <sheetFormatPr defaultColWidth="8.85546875" defaultRowHeight="15" x14ac:dyDescent="0.25"/>
  <cols>
    <col min="2" max="2" width="3.140625" customWidth="1"/>
    <col min="3" max="3" width="20.7109375" customWidth="1"/>
    <col min="4" max="4" width="60.7109375" customWidth="1"/>
    <col min="5" max="5" width="20.7109375" customWidth="1"/>
    <col min="6" max="6" width="3.140625" customWidth="1"/>
    <col min="8" max="8" width="9.140625" customWidth="1"/>
  </cols>
  <sheetData>
    <row r="1" spans="1:8" ht="15.75" thickBot="1" x14ac:dyDescent="0.3">
      <c r="A1" s="16" t="s">
        <v>7</v>
      </c>
      <c r="B1" s="1"/>
    </row>
    <row r="2" spans="1:8" ht="18" customHeight="1" x14ac:dyDescent="0.25">
      <c r="B2" s="2"/>
      <c r="C2" s="3"/>
      <c r="D2" s="3"/>
      <c r="E2" s="3"/>
      <c r="F2" s="4"/>
    </row>
    <row r="3" spans="1:8" s="5" customFormat="1" ht="28.5" x14ac:dyDescent="0.35">
      <c r="B3" s="6"/>
      <c r="C3" s="194" t="s">
        <v>0</v>
      </c>
      <c r="D3" s="194"/>
      <c r="E3" s="194"/>
      <c r="F3" s="7"/>
      <c r="G3" s="8"/>
      <c r="H3"/>
    </row>
    <row r="4" spans="1:8" s="5" customFormat="1" ht="61.5" x14ac:dyDescent="0.35">
      <c r="B4" s="6"/>
      <c r="C4" s="195" t="s">
        <v>1117</v>
      </c>
      <c r="D4" s="195"/>
      <c r="E4" s="195"/>
      <c r="F4" s="7"/>
      <c r="G4" s="8"/>
      <c r="H4"/>
    </row>
    <row r="5" spans="1:8" s="5" customFormat="1" ht="4.9000000000000004" customHeight="1" x14ac:dyDescent="0.35">
      <c r="B5" s="6"/>
      <c r="C5" s="179"/>
      <c r="D5" s="179"/>
      <c r="E5" s="179"/>
      <c r="F5" s="7"/>
      <c r="G5" s="8"/>
      <c r="H5"/>
    </row>
    <row r="6" spans="1:8" ht="28.5" customHeight="1" x14ac:dyDescent="0.3">
      <c r="B6" s="9"/>
      <c r="C6" s="197" t="s">
        <v>8</v>
      </c>
      <c r="D6" s="197"/>
      <c r="E6" s="197"/>
      <c r="F6" s="17"/>
      <c r="G6" s="18"/>
    </row>
    <row r="7" spans="1:8" ht="30" x14ac:dyDescent="0.25">
      <c r="B7" s="9"/>
      <c r="C7" s="186" t="s">
        <v>9</v>
      </c>
      <c r="D7" s="186" t="s">
        <v>10</v>
      </c>
      <c r="E7" s="187" t="s">
        <v>11</v>
      </c>
      <c r="F7" s="11"/>
    </row>
    <row r="8" spans="1:8" ht="18" customHeight="1" x14ac:dyDescent="0.25">
      <c r="B8" s="9"/>
      <c r="C8" s="188" t="s">
        <v>1131</v>
      </c>
      <c r="D8" s="189"/>
      <c r="E8" s="190"/>
      <c r="F8" s="11"/>
    </row>
    <row r="9" spans="1:8" x14ac:dyDescent="0.25">
      <c r="B9" s="9"/>
      <c r="C9" s="188"/>
      <c r="D9" s="191" t="s">
        <v>1132</v>
      </c>
      <c r="E9" s="190" t="s">
        <v>1133</v>
      </c>
      <c r="F9" s="11"/>
    </row>
    <row r="10" spans="1:8" x14ac:dyDescent="0.25">
      <c r="B10" s="9"/>
      <c r="C10" s="188" t="s">
        <v>1134</v>
      </c>
      <c r="D10" s="192"/>
      <c r="E10" s="190"/>
      <c r="F10" s="11"/>
    </row>
    <row r="11" spans="1:8" x14ac:dyDescent="0.25">
      <c r="B11" s="9"/>
      <c r="C11" s="188"/>
      <c r="D11" s="191" t="s">
        <v>14</v>
      </c>
      <c r="E11" s="190" t="s">
        <v>1133</v>
      </c>
      <c r="F11" s="11"/>
    </row>
    <row r="12" spans="1:8" x14ac:dyDescent="0.25">
      <c r="B12" s="9"/>
      <c r="C12" s="188" t="s">
        <v>1135</v>
      </c>
      <c r="D12" s="192"/>
      <c r="E12" s="190"/>
      <c r="F12" s="11"/>
    </row>
    <row r="13" spans="1:8" x14ac:dyDescent="0.25">
      <c r="B13" s="9"/>
      <c r="C13" s="188"/>
      <c r="D13" s="191" t="s">
        <v>1136</v>
      </c>
      <c r="E13" s="190" t="s">
        <v>1133</v>
      </c>
      <c r="F13" s="11"/>
    </row>
    <row r="14" spans="1:8" x14ac:dyDescent="0.25">
      <c r="B14" s="9"/>
      <c r="C14" s="188" t="s">
        <v>1137</v>
      </c>
      <c r="D14" s="192"/>
      <c r="E14" s="190"/>
      <c r="F14" s="11"/>
    </row>
    <row r="15" spans="1:8" x14ac:dyDescent="0.25">
      <c r="B15" s="9"/>
      <c r="C15" s="188"/>
      <c r="D15" s="191" t="s">
        <v>1138</v>
      </c>
      <c r="E15" s="190" t="s">
        <v>1133</v>
      </c>
      <c r="F15" s="11"/>
    </row>
    <row r="16" spans="1:8" x14ac:dyDescent="0.25">
      <c r="B16" s="9"/>
      <c r="C16" s="188" t="s">
        <v>1139</v>
      </c>
      <c r="D16" s="192"/>
      <c r="E16" s="190"/>
      <c r="F16" s="11"/>
    </row>
    <row r="17" spans="2:6" x14ac:dyDescent="0.25">
      <c r="B17" s="9"/>
      <c r="C17" s="188"/>
      <c r="D17" s="191" t="s">
        <v>1140</v>
      </c>
      <c r="E17" s="190" t="s">
        <v>1133</v>
      </c>
      <c r="F17" s="11"/>
    </row>
    <row r="18" spans="2:6" x14ac:dyDescent="0.25">
      <c r="B18" s="9"/>
      <c r="C18" s="188" t="s">
        <v>1141</v>
      </c>
      <c r="D18" s="192"/>
      <c r="E18" s="190"/>
      <c r="F18" s="11"/>
    </row>
    <row r="19" spans="2:6" x14ac:dyDescent="0.25">
      <c r="B19" s="9"/>
      <c r="C19" s="188"/>
      <c r="D19" s="191" t="s">
        <v>1142</v>
      </c>
      <c r="E19" s="190" t="s">
        <v>1133</v>
      </c>
      <c r="F19" s="11"/>
    </row>
    <row r="20" spans="2:6" x14ac:dyDescent="0.25">
      <c r="B20" s="9"/>
      <c r="C20" s="188" t="s">
        <v>1143</v>
      </c>
      <c r="D20" s="192"/>
      <c r="E20" s="190"/>
      <c r="F20" s="11"/>
    </row>
    <row r="21" spans="2:6" x14ac:dyDescent="0.25">
      <c r="B21" s="9"/>
      <c r="C21" s="188"/>
      <c r="D21" s="191" t="s">
        <v>1144</v>
      </c>
      <c r="E21" s="190"/>
      <c r="F21" s="11"/>
    </row>
    <row r="22" spans="2:6" x14ac:dyDescent="0.25">
      <c r="B22" s="9"/>
      <c r="C22" s="188" t="s">
        <v>1145</v>
      </c>
      <c r="D22" s="192"/>
      <c r="E22" s="190"/>
      <c r="F22" s="11"/>
    </row>
    <row r="23" spans="2:6" x14ac:dyDescent="0.25">
      <c r="B23" s="9"/>
      <c r="C23" s="188"/>
      <c r="D23" s="191" t="s">
        <v>1146</v>
      </c>
      <c r="E23" s="190"/>
      <c r="F23" s="11"/>
    </row>
    <row r="24" spans="2:6" x14ac:dyDescent="0.25">
      <c r="B24" s="9"/>
      <c r="C24" s="188" t="s">
        <v>1147</v>
      </c>
      <c r="D24" s="192"/>
      <c r="E24" s="190"/>
      <c r="F24" s="11"/>
    </row>
    <row r="25" spans="2:6" x14ac:dyDescent="0.25">
      <c r="B25" s="9"/>
      <c r="C25" s="188"/>
      <c r="D25" s="191" t="s">
        <v>1148</v>
      </c>
      <c r="E25" s="190" t="s">
        <v>1133</v>
      </c>
      <c r="F25" s="11"/>
    </row>
    <row r="26" spans="2:6" x14ac:dyDescent="0.25">
      <c r="B26" s="9"/>
      <c r="C26" s="188" t="s">
        <v>1149</v>
      </c>
      <c r="D26" s="192"/>
      <c r="E26" s="190"/>
      <c r="F26" s="11"/>
    </row>
    <row r="27" spans="2:6" x14ac:dyDescent="0.25">
      <c r="B27" s="9"/>
      <c r="C27" s="188"/>
      <c r="D27" s="191" t="s">
        <v>1150</v>
      </c>
      <c r="E27" s="190"/>
      <c r="F27" s="11"/>
    </row>
    <row r="28" spans="2:6" ht="15.75" thickBot="1" x14ac:dyDescent="0.3">
      <c r="B28" s="13"/>
      <c r="C28" s="14"/>
      <c r="D28" s="14"/>
      <c r="E28" s="14"/>
      <c r="F28" s="15"/>
    </row>
    <row r="30" spans="2:6" x14ac:dyDescent="0.25">
      <c r="C30" s="193" t="s">
        <v>1151</v>
      </c>
    </row>
  </sheetData>
  <mergeCells count="3">
    <mergeCell ref="C3:E3"/>
    <mergeCell ref="C4:E4"/>
    <mergeCell ref="C6:E6"/>
  </mergeCells>
  <hyperlinks>
    <hyperlink ref="A1" location="'Contents'!B7" display="⇐ Return to contents" xr:uid="{7766824C-FA64-48DA-8085-1D173D4BBBDE}"/>
    <hyperlink ref="C8" location="'Planning applications'!A1" display="1. Planning applications" xr:uid="{494C399E-764A-46FE-8B1F-195AF02AD4F2}"/>
    <hyperlink ref="D9" location="'Planning applications'!$A$6:$Y$17" display="Number of planning application decisions by region" xr:uid="{98C3A733-4D2F-4D94-B40C-50F1470A1164}"/>
    <hyperlink ref="C10" location="'Planning applications LA'!A1" display="2. Planning applications LA" xr:uid="{F0C39887-8BF8-46A2-9451-664BB89BA87E}"/>
    <hyperlink ref="D11" location="'Planning applications LA'!$A$7:$S$385" display="Number of planning application decisions" xr:uid="{6E038546-5D0D-4BB8-806E-C8A6D6147D49}"/>
    <hyperlink ref="C12" location="'Listed building consents'!A1" display="3. Listed building consents" xr:uid="{198939AD-B06A-41DF-A0AD-14A6C6D49AF2}"/>
    <hyperlink ref="D13" location="'Listed building consents'!$A$6:$AK$17" display="Number of Listed Building Consent decisions - Regional" xr:uid="{7B130E25-891D-4EFF-B5C7-7F443F64B916}"/>
    <hyperlink ref="C14" location="'Listed building consent LA'!A1" display="4. Listed building consent LA" xr:uid="{6BDF8C67-FDEF-46F3-91C6-C686BB1EE472}"/>
    <hyperlink ref="D15" location="'Listed building consent LA'!$A$5:$S$382" display="Number of listed building consent decisions" xr:uid="{5A5D0931-C39B-4070-9613-349C83B78D46}"/>
    <hyperlink ref="C16" location="'Parks and gardens applications'!A1" display="5. Parks and gardens applications" xr:uid="{298F62CE-BF63-4962-B803-6F5CAA821EE3}"/>
    <hyperlink ref="D17" location="'Parks and gardens applications'!$A$6:$Y$16" display="Planning Applications received - Registered Parks and Gardens only" xr:uid="{671C05A5-D4FF-4063-83C6-BAC87BB70049}"/>
    <hyperlink ref="C18" location="'Parks and gardens applic LA'!A1" display="6. Parks and gardens applic LA" xr:uid="{506AAE6F-CF8F-40DD-A247-6CFFF912B82C}"/>
    <hyperlink ref="D19" location="'Parks and gardens applic LA'!$A$6:$AX$385" display="Planning applications affecting registered parks and gardens by LA" xr:uid="{D9FF0B9F-CACF-4889-A8C4-5257D886A22F}"/>
    <hyperlink ref="C20" location="'Conservation area consent'!A1" display="7. Conservation area consent" xr:uid="{91D3A495-1543-4457-BC35-4A9DFA0D3890}"/>
    <hyperlink ref="D21" location="'Conservation area consent'!$A$6:$Q$17" display="Conservation Area Consents by Region - 2002-16" xr:uid="{7C938C6A-31C9-47AD-A903-284DC2513225}"/>
    <hyperlink ref="C22" location="'Conservation area consent LA'!A1" display="8. Conservation area consent LA" xr:uid="{318DD5FE-005C-44C7-9F6B-3BBA06019D69}"/>
    <hyperlink ref="D23" location="'Conservation area consent LA'!$A$6:$J$398" display="Conservation Area Consents - 2006-16" xr:uid="{371E22DD-CF25-4D67-8E98-A67BEADE0B54}"/>
    <hyperlink ref="C24" location="'Scheduled Monument Consents'!A1" display="9. Scheduled Monument Consents" xr:uid="{53CAA055-719A-4799-8FF0-5AB7B5DA74FD}"/>
    <hyperlink ref="D25" location="'Scheduled Monument Consents'!$A$6:$AA$17" display="Scheduled monument consents by region" xr:uid="{FC6296A7-9B10-4543-9A3A-8BB18026D46F}"/>
    <hyperlink ref="C26" location="'Scheduled Monument Consents LA'!A1" display="10. Scheduled Monument Consents LA" xr:uid="{C5519AB1-00FC-4339-9E3B-11445486C49D}"/>
    <hyperlink ref="D27" location="'Scheduled Monument Consents LA'!$A$6:$E$82" display="Scheduled Monument Consents - 2010-14" xr:uid="{B30C72D6-8E58-44BE-9A92-00620D57380F}"/>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B29F7-E6BA-4CD5-B256-8F56BEE965A6}">
  <sheetPr codeName="Sheet33"/>
  <dimension ref="A1:Y23"/>
  <sheetViews>
    <sheetView showGridLines="0" topLeftCell="B1" zoomScaleNormal="100" workbookViewId="0">
      <selection activeCell="U11" sqref="U11"/>
    </sheetView>
  </sheetViews>
  <sheetFormatPr defaultRowHeight="15" outlineLevelCol="1" x14ac:dyDescent="0.25"/>
  <cols>
    <col min="1" max="1" width="12.28515625" hidden="1" customWidth="1" outlineLevel="1"/>
    <col min="2" max="2" width="28.5703125" customWidth="1" collapsed="1"/>
    <col min="3" max="22" width="11.7109375" customWidth="1"/>
    <col min="23" max="25" width="17.140625" customWidth="1"/>
    <col min="26" max="27" width="25.140625" customWidth="1"/>
    <col min="28" max="28" width="10" customWidth="1"/>
  </cols>
  <sheetData>
    <row r="1" spans="1:25" x14ac:dyDescent="0.25">
      <c r="A1" s="16"/>
      <c r="B1" s="20" t="s">
        <v>7</v>
      </c>
    </row>
    <row r="2" spans="1:25" ht="31.5" x14ac:dyDescent="0.5">
      <c r="B2" s="22" t="s">
        <v>758</v>
      </c>
    </row>
    <row r="3" spans="1:25" x14ac:dyDescent="0.25">
      <c r="B3" t="s">
        <v>759</v>
      </c>
    </row>
    <row r="5" spans="1:25" s="39" customFormat="1" ht="18.75" x14ac:dyDescent="0.3">
      <c r="A5" s="23"/>
      <c r="B5" s="23" t="s">
        <v>760</v>
      </c>
      <c r="C5" s="23"/>
      <c r="D5" s="23"/>
      <c r="E5" s="23"/>
      <c r="F5" s="23"/>
      <c r="G5" s="23"/>
      <c r="H5" s="23"/>
      <c r="I5" s="23"/>
      <c r="J5" s="23"/>
      <c r="K5" s="23"/>
      <c r="L5" s="23"/>
      <c r="M5" s="23"/>
      <c r="N5" s="23"/>
      <c r="O5" s="23"/>
      <c r="P5" s="23"/>
      <c r="Q5" s="23"/>
      <c r="R5" s="23"/>
      <c r="S5" s="23"/>
      <c r="T5" s="23"/>
      <c r="U5" s="23"/>
      <c r="V5" s="23"/>
      <c r="W5" s="23"/>
    </row>
    <row r="6" spans="1:25" s="18" customFormat="1" ht="30" x14ac:dyDescent="0.25">
      <c r="A6" s="18" t="s">
        <v>15</v>
      </c>
      <c r="B6" s="18" t="s">
        <v>16</v>
      </c>
      <c r="C6" s="18" t="s">
        <v>761</v>
      </c>
      <c r="D6" s="18" t="s">
        <v>762</v>
      </c>
      <c r="E6" s="18" t="s">
        <v>763</v>
      </c>
      <c r="F6" s="18" t="s">
        <v>764</v>
      </c>
      <c r="G6" s="18" t="s">
        <v>765</v>
      </c>
      <c r="H6" s="18" t="s">
        <v>766</v>
      </c>
      <c r="I6" s="18" t="s">
        <v>767</v>
      </c>
      <c r="J6" s="18" t="s">
        <v>19</v>
      </c>
      <c r="K6" s="18" t="s">
        <v>20</v>
      </c>
      <c r="L6" s="18" t="s">
        <v>21</v>
      </c>
      <c r="M6" s="18" t="s">
        <v>22</v>
      </c>
      <c r="N6" s="18" t="s">
        <v>23</v>
      </c>
      <c r="O6" s="18" t="s">
        <v>24</v>
      </c>
      <c r="P6" s="18" t="s">
        <v>25</v>
      </c>
      <c r="Q6" s="18" t="s">
        <v>26</v>
      </c>
      <c r="R6" s="18" t="s">
        <v>27</v>
      </c>
      <c r="S6" s="18" t="s">
        <v>28</v>
      </c>
      <c r="T6" s="18" t="s">
        <v>29</v>
      </c>
      <c r="U6" s="18" t="s">
        <v>30</v>
      </c>
      <c r="V6" s="18" t="s">
        <v>31</v>
      </c>
      <c r="W6" s="18" t="s">
        <v>768</v>
      </c>
      <c r="X6" s="18" t="s">
        <v>769</v>
      </c>
      <c r="Y6" s="18" t="s">
        <v>770</v>
      </c>
    </row>
    <row r="7" spans="1:25" s="12" customFormat="1" x14ac:dyDescent="0.25">
      <c r="A7" t="s">
        <v>32</v>
      </c>
      <c r="B7" t="s">
        <v>771</v>
      </c>
      <c r="C7" s="30">
        <v>22300</v>
      </c>
      <c r="D7" s="30">
        <v>26300</v>
      </c>
      <c r="E7" s="30">
        <v>27200</v>
      </c>
      <c r="F7" s="30">
        <v>24500</v>
      </c>
      <c r="G7" s="30">
        <v>23900</v>
      </c>
      <c r="H7" s="30">
        <v>22900</v>
      </c>
      <c r="I7" s="30">
        <v>17400</v>
      </c>
      <c r="J7" s="30">
        <v>14306</v>
      </c>
      <c r="K7" s="30">
        <v>14295</v>
      </c>
      <c r="L7" s="30">
        <v>14423</v>
      </c>
      <c r="M7" s="30">
        <v>13417</v>
      </c>
      <c r="N7" s="30">
        <v>13212</v>
      </c>
      <c r="O7" s="30">
        <v>12650</v>
      </c>
      <c r="P7" s="30">
        <v>12531</v>
      </c>
      <c r="Q7" s="30">
        <v>12728</v>
      </c>
      <c r="R7" s="30">
        <v>12622</v>
      </c>
      <c r="S7" s="30">
        <v>11760</v>
      </c>
      <c r="T7" s="30">
        <v>10829</v>
      </c>
      <c r="U7" s="30">
        <v>12293</v>
      </c>
      <c r="V7" s="134">
        <v>12181</v>
      </c>
      <c r="W7" s="40">
        <f>(Number_of_planning_application_decisions_by_region[[#This Row],[2021/22]]-Number_of_planning_application_decisions_by_region[[#This Row],[2002/03]])/Number_of_planning_application_decisions_by_region[[#This Row],[2002/03]]</f>
        <v>-0.45376681614349773</v>
      </c>
      <c r="X7" s="40">
        <f>(Number_of_planning_application_decisions_by_region[[#This Row],[2021/22]]-Number_of_planning_application_decisions_by_region[[#This Row],[2020/21]])/Number_of_planning_application_decisions_by_region[[#This Row],[2020/21]]</f>
        <v>-9.1108761083543485E-3</v>
      </c>
      <c r="Y7" s="41"/>
    </row>
    <row r="8" spans="1:25" x14ac:dyDescent="0.25">
      <c r="A8" t="s">
        <v>62</v>
      </c>
      <c r="B8" t="s">
        <v>772</v>
      </c>
      <c r="C8" s="30">
        <v>62100</v>
      </c>
      <c r="D8" s="30">
        <v>69700</v>
      </c>
      <c r="E8" s="30">
        <v>74100</v>
      </c>
      <c r="F8" s="30">
        <v>66000</v>
      </c>
      <c r="G8" s="30">
        <v>63300</v>
      </c>
      <c r="H8" s="30">
        <v>62400</v>
      </c>
      <c r="I8" s="30">
        <v>49100</v>
      </c>
      <c r="J8" s="30">
        <v>41200</v>
      </c>
      <c r="K8" s="30">
        <v>41394</v>
      </c>
      <c r="L8" s="30">
        <v>39942</v>
      </c>
      <c r="M8" s="30">
        <v>39310</v>
      </c>
      <c r="N8" s="30">
        <v>38769</v>
      </c>
      <c r="O8" s="30">
        <v>36890</v>
      </c>
      <c r="P8" s="30">
        <v>38347</v>
      </c>
      <c r="Q8" s="30">
        <v>39789</v>
      </c>
      <c r="R8" s="30">
        <v>39269</v>
      </c>
      <c r="S8" s="30">
        <v>38133</v>
      </c>
      <c r="T8" s="30">
        <v>34689</v>
      </c>
      <c r="U8" s="30">
        <v>38848</v>
      </c>
      <c r="V8" s="134">
        <v>38856</v>
      </c>
      <c r="W8" s="40">
        <f>(Number_of_planning_application_decisions_by_region[[#This Row],[2021/22]]-Number_of_planning_application_decisions_by_region[[#This Row],[2002/03]])/Number_of_planning_application_decisions_by_region[[#This Row],[2002/03]]</f>
        <v>-0.37429951690821256</v>
      </c>
      <c r="X8" s="40">
        <f>(Number_of_planning_application_decisions_by_region[[#This Row],[2021/22]]-Number_of_planning_application_decisions_by_region[[#This Row],[2020/21]])/Number_of_planning_application_decisions_by_region[[#This Row],[2020/21]]</f>
        <v>2.0593080724876442E-4</v>
      </c>
      <c r="Y8" s="41"/>
    </row>
    <row r="9" spans="1:25" x14ac:dyDescent="0.25">
      <c r="A9" t="s">
        <v>147</v>
      </c>
      <c r="B9" t="s">
        <v>773</v>
      </c>
      <c r="C9" s="30">
        <v>50600</v>
      </c>
      <c r="D9" s="30">
        <v>57300</v>
      </c>
      <c r="E9" s="30">
        <v>59500</v>
      </c>
      <c r="F9" s="30">
        <v>56200</v>
      </c>
      <c r="G9" s="30">
        <v>54000</v>
      </c>
      <c r="H9" s="30">
        <v>53500</v>
      </c>
      <c r="I9" s="30">
        <v>41400</v>
      </c>
      <c r="J9" s="30">
        <v>34279</v>
      </c>
      <c r="K9" s="30">
        <v>34779</v>
      </c>
      <c r="L9" s="30">
        <v>33735</v>
      </c>
      <c r="M9" s="30">
        <v>32176</v>
      </c>
      <c r="N9" s="30">
        <v>31570</v>
      </c>
      <c r="O9" s="30">
        <v>31022</v>
      </c>
      <c r="P9" s="30">
        <v>32062</v>
      </c>
      <c r="Q9" s="30">
        <v>33024</v>
      </c>
      <c r="R9" s="30">
        <v>32789</v>
      </c>
      <c r="S9" s="30">
        <v>31465</v>
      </c>
      <c r="T9" s="30">
        <v>29033</v>
      </c>
      <c r="U9" s="30">
        <v>33290</v>
      </c>
      <c r="V9" s="134">
        <v>33434</v>
      </c>
      <c r="W9" s="40">
        <f>(Number_of_planning_application_decisions_by_region[[#This Row],[2021/22]]-Number_of_planning_application_decisions_by_region[[#This Row],[2002/03]])/Number_of_planning_application_decisions_by_region[[#This Row],[2002/03]]</f>
        <v>-0.33924901185770751</v>
      </c>
      <c r="X9" s="40">
        <f>(Number_of_planning_application_decisions_by_region[[#This Row],[2021/22]]-Number_of_planning_application_decisions_by_region[[#This Row],[2020/21]])/Number_of_planning_application_decisions_by_region[[#This Row],[2020/21]]</f>
        <v>4.3256233103033948E-3</v>
      </c>
      <c r="Y9" s="41"/>
    </row>
    <row r="10" spans="1:25" x14ac:dyDescent="0.25">
      <c r="A10" t="s">
        <v>263</v>
      </c>
      <c r="B10" t="s">
        <v>774</v>
      </c>
      <c r="C10" s="30">
        <v>47400</v>
      </c>
      <c r="D10" s="30"/>
      <c r="E10" s="30">
        <v>52200</v>
      </c>
      <c r="F10" s="30">
        <v>48400</v>
      </c>
      <c r="G10" s="30">
        <v>46400</v>
      </c>
      <c r="H10" s="30">
        <v>45740</v>
      </c>
      <c r="I10" s="30">
        <v>36424</v>
      </c>
      <c r="J10" s="30">
        <v>30643</v>
      </c>
      <c r="K10" s="30">
        <v>32019</v>
      </c>
      <c r="L10" s="30">
        <v>30976</v>
      </c>
      <c r="M10" s="30">
        <v>30184</v>
      </c>
      <c r="N10" s="30">
        <v>30248</v>
      </c>
      <c r="O10" s="30">
        <v>30037</v>
      </c>
      <c r="P10" s="30">
        <v>31414</v>
      </c>
      <c r="Q10" s="30">
        <v>32687</v>
      </c>
      <c r="R10" s="30">
        <v>32548</v>
      </c>
      <c r="S10" s="30">
        <v>31177</v>
      </c>
      <c r="T10" s="30">
        <v>28860</v>
      </c>
      <c r="U10" s="30">
        <v>31956</v>
      </c>
      <c r="V10" s="134">
        <v>34033</v>
      </c>
      <c r="W10" s="40">
        <f>(Number_of_planning_application_decisions_by_region[[#This Row],[2021/22]]-Number_of_planning_application_decisions_by_region[[#This Row],[2002/03]])/Number_of_planning_application_decisions_by_region[[#This Row],[2002/03]]</f>
        <v>-0.28200421940928272</v>
      </c>
      <c r="X10" s="40">
        <f>(Number_of_planning_application_decisions_by_region[[#This Row],[2021/22]]-Number_of_planning_application_decisions_by_region[[#This Row],[2020/21]])/Number_of_planning_application_decisions_by_region[[#This Row],[2020/21]]</f>
        <v>6.4995618976092129E-2</v>
      </c>
      <c r="Y10" s="41"/>
    </row>
    <row r="11" spans="1:25" x14ac:dyDescent="0.25">
      <c r="A11" t="s">
        <v>196</v>
      </c>
      <c r="B11" t="s">
        <v>775</v>
      </c>
      <c r="C11" s="30">
        <v>50700</v>
      </c>
      <c r="D11" s="30">
        <v>53800</v>
      </c>
      <c r="E11" s="30">
        <v>49300</v>
      </c>
      <c r="F11" s="30">
        <v>53100</v>
      </c>
      <c r="G11" s="30">
        <v>50700</v>
      </c>
      <c r="H11" s="30">
        <v>49961</v>
      </c>
      <c r="I11" s="30">
        <v>40100</v>
      </c>
      <c r="J11" s="30">
        <v>34638</v>
      </c>
      <c r="K11" s="30">
        <v>35710</v>
      </c>
      <c r="L11" s="30">
        <v>35264</v>
      </c>
      <c r="M11" s="30">
        <v>34094</v>
      </c>
      <c r="N11" s="30">
        <v>33609</v>
      </c>
      <c r="O11" s="30">
        <v>32903</v>
      </c>
      <c r="P11" s="30">
        <v>35048</v>
      </c>
      <c r="Q11" s="30">
        <v>34676</v>
      </c>
      <c r="R11" s="30">
        <v>34417</v>
      </c>
      <c r="S11" s="30">
        <v>33481</v>
      </c>
      <c r="T11" s="30">
        <v>30746</v>
      </c>
      <c r="U11" s="30">
        <v>31436</v>
      </c>
      <c r="V11" s="134">
        <v>31764</v>
      </c>
      <c r="W11" s="40">
        <f>(Number_of_planning_application_decisions_by_region[[#This Row],[2021/22]]-Number_of_planning_application_decisions_by_region[[#This Row],[2002/03]])/Number_of_planning_application_decisions_by_region[[#This Row],[2002/03]]</f>
        <v>-0.37349112426035502</v>
      </c>
      <c r="X11" s="40">
        <f>(Number_of_planning_application_decisions_by_region[[#This Row],[2021/22]]-Number_of_planning_application_decisions_by_region[[#This Row],[2020/21]])/Number_of_planning_application_decisions_by_region[[#This Row],[2020/21]]</f>
        <v>1.04338974424227E-2</v>
      </c>
      <c r="Y11" s="41"/>
    </row>
    <row r="12" spans="1:25" x14ac:dyDescent="0.25">
      <c r="A12" t="s">
        <v>342</v>
      </c>
      <c r="B12" t="s">
        <v>776</v>
      </c>
      <c r="C12" s="30">
        <v>74000</v>
      </c>
      <c r="D12" s="30">
        <v>76000</v>
      </c>
      <c r="E12" s="30">
        <v>77400</v>
      </c>
      <c r="F12" s="30">
        <v>71000</v>
      </c>
      <c r="G12" s="30">
        <v>70600</v>
      </c>
      <c r="H12" s="30">
        <v>73000</v>
      </c>
      <c r="I12" s="30">
        <v>59200</v>
      </c>
      <c r="J12" s="30">
        <v>50343</v>
      </c>
      <c r="K12" s="30">
        <v>53984</v>
      </c>
      <c r="L12" s="30">
        <v>53871</v>
      </c>
      <c r="M12" s="30">
        <v>51968</v>
      </c>
      <c r="N12" s="30">
        <v>52422</v>
      </c>
      <c r="O12" s="30">
        <v>52546</v>
      </c>
      <c r="P12" s="30">
        <v>53988</v>
      </c>
      <c r="Q12" s="30">
        <v>58180</v>
      </c>
      <c r="R12" s="30">
        <v>56923</v>
      </c>
      <c r="S12" s="30">
        <v>53739</v>
      </c>
      <c r="T12" s="30">
        <v>49201</v>
      </c>
      <c r="U12" s="30">
        <v>54571</v>
      </c>
      <c r="V12" s="134">
        <v>55503</v>
      </c>
      <c r="W12" s="40">
        <f>(Number_of_planning_application_decisions_by_region[[#This Row],[2021/22]]-Number_of_planning_application_decisions_by_region[[#This Row],[2002/03]])/Number_of_planning_application_decisions_by_region[[#This Row],[2002/03]]</f>
        <v>-0.24995945945945947</v>
      </c>
      <c r="X12" s="40">
        <f>(Number_of_planning_application_decisions_by_region[[#This Row],[2021/22]]-Number_of_planning_application_decisions_by_region[[#This Row],[2020/21]])/Number_of_planning_application_decisions_by_region[[#This Row],[2020/21]]</f>
        <v>1.7078668157079768E-2</v>
      </c>
      <c r="Y12" s="41"/>
    </row>
    <row r="13" spans="1:25" x14ac:dyDescent="0.25">
      <c r="A13" t="s">
        <v>441</v>
      </c>
      <c r="B13" t="s">
        <v>777</v>
      </c>
      <c r="C13" s="30">
        <v>84300</v>
      </c>
      <c r="D13" s="30">
        <v>91300</v>
      </c>
      <c r="E13" s="30">
        <v>87200</v>
      </c>
      <c r="F13" s="30">
        <v>83700</v>
      </c>
      <c r="G13" s="30">
        <v>84300</v>
      </c>
      <c r="H13" s="30">
        <v>91300</v>
      </c>
      <c r="I13" s="30">
        <v>77900</v>
      </c>
      <c r="J13" s="30">
        <v>68755</v>
      </c>
      <c r="K13" s="30">
        <v>75459</v>
      </c>
      <c r="L13" s="30">
        <v>76745</v>
      </c>
      <c r="M13" s="30">
        <v>76214</v>
      </c>
      <c r="N13" s="30">
        <v>82827</v>
      </c>
      <c r="O13" s="30">
        <v>74275</v>
      </c>
      <c r="P13" s="30">
        <v>77783</v>
      </c>
      <c r="Q13" s="30">
        <v>79354</v>
      </c>
      <c r="R13" s="30">
        <v>73090</v>
      </c>
      <c r="S13" s="30">
        <v>67015</v>
      </c>
      <c r="T13" s="30">
        <v>61794</v>
      </c>
      <c r="U13" s="30">
        <v>62394</v>
      </c>
      <c r="V13" s="134">
        <v>64287</v>
      </c>
      <c r="W13" s="40">
        <f>(Number_of_planning_application_decisions_by_region[[#This Row],[2021/22]]-Number_of_planning_application_decisions_by_region[[#This Row],[2002/03]])/Number_of_planning_application_decisions_by_region[[#This Row],[2002/03]]</f>
        <v>-0.23740213523131673</v>
      </c>
      <c r="X13" s="40">
        <f>(Number_of_planning_application_decisions_by_region[[#This Row],[2021/22]]-Number_of_planning_application_decisions_by_region[[#This Row],[2020/21]])/Number_of_planning_application_decisions_by_region[[#This Row],[2020/21]]</f>
        <v>3.0339455716895856E-2</v>
      </c>
      <c r="Y13" s="41"/>
    </row>
    <row r="14" spans="1:25" x14ac:dyDescent="0.25">
      <c r="A14" t="s">
        <v>514</v>
      </c>
      <c r="B14" t="s">
        <v>778</v>
      </c>
      <c r="C14" s="30">
        <v>117100</v>
      </c>
      <c r="D14" s="30">
        <v>119800</v>
      </c>
      <c r="E14" s="30">
        <v>123000</v>
      </c>
      <c r="F14" s="30">
        <v>115100</v>
      </c>
      <c r="G14" s="30">
        <v>113600</v>
      </c>
      <c r="H14" s="30">
        <v>115500</v>
      </c>
      <c r="I14" s="30">
        <v>95300</v>
      </c>
      <c r="J14" s="30">
        <v>82375</v>
      </c>
      <c r="K14" s="30">
        <v>88956</v>
      </c>
      <c r="L14" s="30">
        <v>88163</v>
      </c>
      <c r="M14" s="30">
        <v>82334</v>
      </c>
      <c r="N14" s="30">
        <v>83623</v>
      </c>
      <c r="O14" s="30">
        <v>80531</v>
      </c>
      <c r="P14" s="30">
        <v>84234</v>
      </c>
      <c r="Q14" s="30">
        <v>87104</v>
      </c>
      <c r="R14" s="30">
        <v>84249</v>
      </c>
      <c r="S14" s="30">
        <v>79151</v>
      </c>
      <c r="T14" s="30">
        <v>72201</v>
      </c>
      <c r="U14" s="30">
        <v>78328</v>
      </c>
      <c r="V14" s="134">
        <v>82530</v>
      </c>
      <c r="W14" s="40">
        <f>(Number_of_planning_application_decisions_by_region[[#This Row],[2021/22]]-Number_of_planning_application_decisions_by_region[[#This Row],[2002/03]])/Number_of_planning_application_decisions_by_region[[#This Row],[2002/03]]</f>
        <v>-0.29521776259607174</v>
      </c>
      <c r="X14" s="40">
        <f>(Number_of_planning_application_decisions_by_region[[#This Row],[2021/22]]-Number_of_planning_application_decisions_by_region[[#This Row],[2020/21]])/Number_of_planning_application_decisions_by_region[[#This Row],[2020/21]]</f>
        <v>5.3646205699111431E-2</v>
      </c>
      <c r="Y14" s="41"/>
    </row>
    <row r="15" spans="1:25" x14ac:dyDescent="0.25">
      <c r="A15" t="s">
        <v>656</v>
      </c>
      <c r="B15" t="s">
        <v>779</v>
      </c>
      <c r="C15" s="30">
        <v>80600</v>
      </c>
      <c r="D15" s="30">
        <v>85400</v>
      </c>
      <c r="E15" s="30">
        <v>88000</v>
      </c>
      <c r="F15" s="30">
        <v>81400</v>
      </c>
      <c r="G15" s="30">
        <v>80500</v>
      </c>
      <c r="H15" s="30">
        <v>79600</v>
      </c>
      <c r="I15" s="30">
        <v>66500</v>
      </c>
      <c r="J15" s="30">
        <v>56300</v>
      </c>
      <c r="K15" s="30">
        <v>58257</v>
      </c>
      <c r="L15" s="30">
        <v>56785</v>
      </c>
      <c r="M15" s="30">
        <v>54103</v>
      </c>
      <c r="N15" s="30">
        <v>53169</v>
      </c>
      <c r="O15" s="30">
        <v>51765</v>
      </c>
      <c r="P15" s="30">
        <v>52414</v>
      </c>
      <c r="Q15" s="30">
        <v>54734</v>
      </c>
      <c r="R15" s="30">
        <v>53431</v>
      </c>
      <c r="S15" s="30">
        <v>50354</v>
      </c>
      <c r="T15" s="30">
        <v>45956</v>
      </c>
      <c r="U15" s="30">
        <v>49564</v>
      </c>
      <c r="V15" s="134">
        <v>52620</v>
      </c>
      <c r="W15" s="40">
        <f>(Number_of_planning_application_decisions_by_region[[#This Row],[2021/22]]-Number_of_planning_application_decisions_by_region[[#This Row],[2002/03]])/Number_of_planning_application_decisions_by_region[[#This Row],[2002/03]]</f>
        <v>-0.34714640198511165</v>
      </c>
      <c r="X15" s="40">
        <f>(Number_of_planning_application_decisions_by_region[[#This Row],[2021/22]]-Number_of_planning_application_decisions_by_region[[#This Row],[2020/21]])/Number_of_planning_application_decisions_by_region[[#This Row],[2020/21]]</f>
        <v>6.1657654749414897E-2</v>
      </c>
      <c r="Y15" s="41"/>
    </row>
    <row r="16" spans="1:25" ht="17.25" x14ac:dyDescent="0.25">
      <c r="B16" t="s">
        <v>780</v>
      </c>
      <c r="C16" s="30"/>
      <c r="D16" s="30"/>
      <c r="E16" s="30"/>
      <c r="F16" s="30"/>
      <c r="G16" s="30"/>
      <c r="H16" s="30"/>
      <c r="I16" s="30">
        <v>5100</v>
      </c>
      <c r="J16" s="30">
        <v>4800</v>
      </c>
      <c r="K16" s="30">
        <v>5052</v>
      </c>
      <c r="L16" s="30">
        <v>4985</v>
      </c>
      <c r="M16" s="30">
        <v>4675</v>
      </c>
      <c r="N16" s="30">
        <v>7068</v>
      </c>
      <c r="O16" s="30">
        <v>7190</v>
      </c>
      <c r="P16" s="30">
        <v>6886</v>
      </c>
      <c r="Q16" s="30">
        <v>7336</v>
      </c>
      <c r="R16" s="30">
        <v>7014</v>
      </c>
      <c r="S16" s="30">
        <v>6942</v>
      </c>
      <c r="T16" s="30">
        <v>6297</v>
      </c>
      <c r="U16" s="30">
        <v>6851</v>
      </c>
      <c r="V16" s="134">
        <v>6761</v>
      </c>
      <c r="W16" s="40" t="s">
        <v>53</v>
      </c>
      <c r="X16" s="40">
        <f>(Number_of_planning_application_decisions_by_region[[#This Row],[2021/22]]-Number_of_planning_application_decisions_by_region[[#This Row],[2020/21]])/Number_of_planning_application_decisions_by_region[[#This Row],[2020/21]]</f>
        <v>-1.3136768354984674E-2</v>
      </c>
      <c r="Y16" s="41"/>
    </row>
    <row r="17" spans="1:25" s="12" customFormat="1" x14ac:dyDescent="0.25">
      <c r="A17" s="12" t="s">
        <v>745</v>
      </c>
      <c r="B17" s="12" t="s">
        <v>781</v>
      </c>
      <c r="C17" s="42">
        <v>585600</v>
      </c>
      <c r="D17" s="42">
        <v>625100</v>
      </c>
      <c r="E17" s="42">
        <v>645900</v>
      </c>
      <c r="F17" s="42">
        <v>599400</v>
      </c>
      <c r="G17" s="42">
        <v>587300</v>
      </c>
      <c r="H17" s="42">
        <v>593875</v>
      </c>
      <c r="I17" s="42">
        <v>489000</v>
      </c>
      <c r="J17" s="42">
        <v>417600</v>
      </c>
      <c r="K17" s="42">
        <v>439900</v>
      </c>
      <c r="L17" s="42">
        <v>434890</v>
      </c>
      <c r="M17" s="42">
        <v>418475</v>
      </c>
      <c r="N17" s="42">
        <v>426517</v>
      </c>
      <c r="O17" s="42">
        <v>409809</v>
      </c>
      <c r="P17" s="42">
        <v>424707</v>
      </c>
      <c r="Q17" s="42">
        <v>439612</v>
      </c>
      <c r="R17" s="42">
        <v>426352</v>
      </c>
      <c r="S17" s="42">
        <v>403217</v>
      </c>
      <c r="T17" s="42">
        <v>369606</v>
      </c>
      <c r="U17" s="42">
        <v>399531</v>
      </c>
      <c r="V17" s="135">
        <v>411969</v>
      </c>
      <c r="W17" s="43">
        <f>(Number_of_planning_application_decisions_by_region[[#This Row],[2021/22]]-Number_of_planning_application_decisions_by_region[[#This Row],[2002/03]])/Number_of_planning_application_decisions_by_region[[#This Row],[2002/03]]</f>
        <v>-0.29650102459016392</v>
      </c>
      <c r="X17" s="43">
        <f>(Number_of_planning_application_decisions_by_region[[#This Row],[2021/22]]-Number_of_planning_application_decisions_by_region[[#This Row],[2020/21]])/Number_of_planning_application_decisions_by_region[[#This Row],[2020/21]]</f>
        <v>3.1131501685726513E-2</v>
      </c>
      <c r="Y17" s="44"/>
    </row>
    <row r="18" spans="1:25" s="37" customFormat="1" ht="12" x14ac:dyDescent="0.25">
      <c r="B18" s="37" t="s">
        <v>782</v>
      </c>
    </row>
    <row r="19" spans="1:25" s="37" customFormat="1" ht="12" x14ac:dyDescent="0.25">
      <c r="B19" s="37" t="s">
        <v>757</v>
      </c>
    </row>
    <row r="23" spans="1:25" x14ac:dyDescent="0.25">
      <c r="U23" s="21"/>
    </row>
  </sheetData>
  <hyperlinks>
    <hyperlink ref="B1" location="'Contents'!B7" display="⇐ Return to contents" xr:uid="{F0EEC50F-6C15-4A34-9FC9-FDB4FC33B5A3}"/>
  </hyperlinks>
  <pageMargins left="0.7" right="0.7" top="0.75" bottom="0.75" header="0.3" footer="0.3"/>
  <pageSetup paperSize="9" orientation="portrait" r:id="rId1"/>
  <tableParts count="1">
    <tablePart r:id="rId2"/>
  </tableParts>
  <extLst>
    <ext xmlns:x14="http://schemas.microsoft.com/office/spreadsheetml/2009/9/main" uri="{05C60535-1F16-4fd2-B633-F4F36F0B64E0}">
      <x14:sparklineGroups xmlns:xm="http://schemas.microsoft.com/office/excel/2006/main">
        <x14:sparklineGroup displayEmptyCellsAs="gap" xr2:uid="{AF5D6EB1-238C-459A-9B6F-73800579CF34}">
          <x14:colorSeries rgb="FF376092"/>
          <x14:colorNegative rgb="FFD00000"/>
          <x14:colorAxis rgb="FF000000"/>
          <x14:colorMarkers rgb="FFD00000"/>
          <x14:colorFirst rgb="FFD00000"/>
          <x14:colorLast rgb="FFD00000"/>
          <x14:colorHigh rgb="FFD00000"/>
          <x14:colorLow rgb="FFD00000"/>
          <x14:sparklines>
            <x14:sparkline>
              <xm:f>'Planning applications'!C7:V7</xm:f>
              <xm:sqref>Y7</xm:sqref>
            </x14:sparkline>
            <x14:sparkline>
              <xm:f>'Planning applications'!C8:V8</xm:f>
              <xm:sqref>Y8</xm:sqref>
            </x14:sparkline>
            <x14:sparkline>
              <xm:f>'Planning applications'!C9:V9</xm:f>
              <xm:sqref>Y9</xm:sqref>
            </x14:sparkline>
            <x14:sparkline>
              <xm:f>'Planning applications'!C10:V10</xm:f>
              <xm:sqref>Y10</xm:sqref>
            </x14:sparkline>
            <x14:sparkline>
              <xm:f>'Planning applications'!C11:V11</xm:f>
              <xm:sqref>Y11</xm:sqref>
            </x14:sparkline>
            <x14:sparkline>
              <xm:f>'Planning applications'!C12:V12</xm:f>
              <xm:sqref>Y12</xm:sqref>
            </x14:sparkline>
            <x14:sparkline>
              <xm:f>'Planning applications'!C13:V13</xm:f>
              <xm:sqref>Y13</xm:sqref>
            </x14:sparkline>
            <x14:sparkline>
              <xm:f>'Planning applications'!C14:V14</xm:f>
              <xm:sqref>Y14</xm:sqref>
            </x14:sparkline>
            <x14:sparkline>
              <xm:f>'Planning applications'!C15:V15</xm:f>
              <xm:sqref>Y15</xm:sqref>
            </x14:sparkline>
            <x14:sparkline>
              <xm:f>'Planning applications'!C16:V16</xm:f>
              <xm:sqref>Y16</xm:sqref>
            </x14:sparkline>
            <x14:sparkline>
              <xm:f>'Planning applications'!C17:V17</xm:f>
              <xm:sqref>Y17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DF64-9BBF-4E5C-9E17-360D9FA5D8DB}">
  <sheetPr codeName="Sheet34"/>
  <dimension ref="A1:S396"/>
  <sheetViews>
    <sheetView showGridLines="0" zoomScaleNormal="100" workbookViewId="0">
      <selection activeCell="G11" sqref="G11"/>
    </sheetView>
  </sheetViews>
  <sheetFormatPr defaultRowHeight="15" outlineLevelCol="1" x14ac:dyDescent="0.25"/>
  <cols>
    <col min="1" max="1" width="12.28515625" customWidth="1" outlineLevel="1"/>
    <col min="2" max="3" width="21.140625" customWidth="1"/>
    <col min="4" max="4" width="36.5703125" customWidth="1"/>
    <col min="5" max="17" width="11.7109375" customWidth="1"/>
    <col min="18" max="18" width="13.28515625" customWidth="1"/>
    <col min="19" max="19" width="13.28515625" style="21" customWidth="1"/>
  </cols>
  <sheetData>
    <row r="1" spans="1:19" x14ac:dyDescent="0.25">
      <c r="A1" s="16"/>
      <c r="B1" s="20" t="s">
        <v>7</v>
      </c>
    </row>
    <row r="2" spans="1:19" ht="31.5" x14ac:dyDescent="0.5">
      <c r="B2" s="22" t="s">
        <v>12</v>
      </c>
    </row>
    <row r="3" spans="1:19" ht="45.6" customHeight="1" x14ac:dyDescent="0.25">
      <c r="B3" s="198" t="s">
        <v>13</v>
      </c>
      <c r="C3" s="198"/>
      <c r="D3" s="198"/>
      <c r="E3" s="198"/>
      <c r="F3" s="198"/>
      <c r="G3" s="198"/>
    </row>
    <row r="6" spans="1:19" ht="18.75" x14ac:dyDescent="0.3">
      <c r="B6" s="23" t="s">
        <v>14</v>
      </c>
    </row>
    <row r="7" spans="1:19" s="18" customFormat="1" ht="43.9" customHeight="1" x14ac:dyDescent="0.25">
      <c r="A7" s="18" t="s">
        <v>15</v>
      </c>
      <c r="B7" s="18" t="s">
        <v>16</v>
      </c>
      <c r="C7" s="18" t="s">
        <v>17</v>
      </c>
      <c r="D7" s="18" t="s">
        <v>18</v>
      </c>
      <c r="E7" s="18" t="s">
        <v>19</v>
      </c>
      <c r="F7" s="18" t="s">
        <v>20</v>
      </c>
      <c r="G7" s="18" t="s">
        <v>21</v>
      </c>
      <c r="H7" s="18" t="s">
        <v>22</v>
      </c>
      <c r="I7" s="18" t="s">
        <v>23</v>
      </c>
      <c r="J7" s="18" t="s">
        <v>24</v>
      </c>
      <c r="K7" s="18" t="s">
        <v>25</v>
      </c>
      <c r="L7" s="18" t="s">
        <v>26</v>
      </c>
      <c r="M7" s="18" t="s">
        <v>27</v>
      </c>
      <c r="N7" s="18" t="s">
        <v>28</v>
      </c>
      <c r="O7" s="18" t="s">
        <v>29</v>
      </c>
      <c r="P7" s="18" t="s">
        <v>30</v>
      </c>
      <c r="Q7" s="18" t="s">
        <v>31</v>
      </c>
      <c r="R7" s="24" t="s">
        <v>787</v>
      </c>
      <c r="S7" s="25" t="s">
        <v>769</v>
      </c>
    </row>
    <row r="8" spans="1:19" s="12" customFormat="1" x14ac:dyDescent="0.25">
      <c r="A8" s="26" t="s">
        <v>32</v>
      </c>
      <c r="B8" s="26" t="s">
        <v>33</v>
      </c>
      <c r="C8" s="26"/>
      <c r="D8" s="26" t="s">
        <v>34</v>
      </c>
      <c r="E8" s="27">
        <v>14306</v>
      </c>
      <c r="F8" s="27">
        <v>14295</v>
      </c>
      <c r="G8" s="27">
        <v>14423</v>
      </c>
      <c r="H8" s="27">
        <v>13417</v>
      </c>
      <c r="I8" s="27">
        <v>13212</v>
      </c>
      <c r="J8" s="27">
        <v>12650</v>
      </c>
      <c r="K8" s="27">
        <v>12531</v>
      </c>
      <c r="L8" s="27">
        <v>12728</v>
      </c>
      <c r="M8" s="27">
        <v>12622</v>
      </c>
      <c r="N8" s="27">
        <v>11760</v>
      </c>
      <c r="O8" s="27">
        <v>10829</v>
      </c>
      <c r="P8" s="27">
        <v>12293</v>
      </c>
      <c r="Q8" s="27">
        <v>12181</v>
      </c>
      <c r="R8" s="28">
        <f>Number_of_planning_application_decisions[[#This Row],[2021/22]]-Number_of_planning_application_decisions[[#This Row],[2020/21]]</f>
        <v>-112</v>
      </c>
      <c r="S8" s="29">
        <v>-9.1108761083543485E-3</v>
      </c>
    </row>
    <row r="9" spans="1:19" x14ac:dyDescent="0.25">
      <c r="A9" t="s">
        <v>35</v>
      </c>
      <c r="D9" t="s">
        <v>36</v>
      </c>
      <c r="E9" s="30">
        <v>3205</v>
      </c>
      <c r="F9" s="30">
        <v>3074</v>
      </c>
      <c r="G9" s="30">
        <v>3033</v>
      </c>
      <c r="H9" s="30">
        <v>2815</v>
      </c>
      <c r="I9" s="30">
        <v>2884</v>
      </c>
      <c r="J9" s="30">
        <v>2662</v>
      </c>
      <c r="K9" s="30">
        <v>2587</v>
      </c>
      <c r="L9" s="30">
        <v>2565</v>
      </c>
      <c r="M9" s="30">
        <v>2606</v>
      </c>
      <c r="N9" s="30">
        <v>2543</v>
      </c>
      <c r="O9" s="30">
        <v>2389</v>
      </c>
      <c r="P9" s="30">
        <v>2654</v>
      </c>
      <c r="Q9" s="30">
        <v>2440</v>
      </c>
      <c r="R9" s="31">
        <f>Number_of_planning_application_decisions[[#This Row],[2021/22]]-Number_of_planning_application_decisions[[#This Row],[2020/21]]</f>
        <v>-214</v>
      </c>
      <c r="S9" s="21">
        <v>-8.0633006782215522E-2</v>
      </c>
    </row>
    <row r="10" spans="1:19" x14ac:dyDescent="0.25">
      <c r="A10" t="s">
        <v>37</v>
      </c>
      <c r="D10" t="s">
        <v>38</v>
      </c>
      <c r="E10" s="30">
        <v>2216</v>
      </c>
      <c r="F10" s="30">
        <v>2447</v>
      </c>
      <c r="G10" s="30">
        <v>2751</v>
      </c>
      <c r="H10" s="30">
        <v>2237</v>
      </c>
      <c r="I10" s="30">
        <v>2343</v>
      </c>
      <c r="J10" s="30">
        <v>2337</v>
      </c>
      <c r="K10" s="30">
        <v>2435</v>
      </c>
      <c r="L10" s="30">
        <v>2357</v>
      </c>
      <c r="M10" s="30">
        <v>2437</v>
      </c>
      <c r="N10" s="30">
        <v>2091</v>
      </c>
      <c r="O10" s="30">
        <v>2141</v>
      </c>
      <c r="P10" s="30">
        <v>2285</v>
      </c>
      <c r="Q10" s="30">
        <v>2271</v>
      </c>
      <c r="R10" s="31">
        <f>Number_of_planning_application_decisions[[#This Row],[2021/22]]-Number_of_planning_application_decisions[[#This Row],[2020/21]]</f>
        <v>-14</v>
      </c>
      <c r="S10" s="21">
        <v>-6.12691466083151E-3</v>
      </c>
    </row>
    <row r="11" spans="1:19" s="12" customFormat="1" x14ac:dyDescent="0.25">
      <c r="A11" s="32"/>
      <c r="B11" s="32"/>
      <c r="C11" s="32" t="s">
        <v>39</v>
      </c>
      <c r="D11" s="32" t="s">
        <v>34</v>
      </c>
      <c r="E11" s="33"/>
      <c r="F11" s="33"/>
      <c r="G11" s="33"/>
      <c r="H11" s="33"/>
      <c r="I11" s="33"/>
      <c r="J11" s="33"/>
      <c r="K11" s="33"/>
      <c r="L11" s="33"/>
      <c r="M11" s="33"/>
      <c r="N11" s="33"/>
      <c r="O11" s="33"/>
      <c r="P11" s="33"/>
      <c r="Q11" s="33"/>
      <c r="R11" s="34"/>
      <c r="S11" s="35"/>
    </row>
    <row r="12" spans="1:19" x14ac:dyDescent="0.25">
      <c r="A12" t="s">
        <v>40</v>
      </c>
      <c r="D12" t="s">
        <v>41</v>
      </c>
      <c r="E12" s="30">
        <v>936</v>
      </c>
      <c r="F12" s="30">
        <v>995</v>
      </c>
      <c r="G12" s="30">
        <v>1010</v>
      </c>
      <c r="H12" s="30">
        <v>958</v>
      </c>
      <c r="I12" s="30">
        <v>972</v>
      </c>
      <c r="J12" s="30">
        <v>912</v>
      </c>
      <c r="K12" s="30">
        <v>814</v>
      </c>
      <c r="L12" s="30">
        <v>832</v>
      </c>
      <c r="M12" s="30">
        <v>916</v>
      </c>
      <c r="N12" s="30">
        <v>853</v>
      </c>
      <c r="O12" s="30">
        <v>679</v>
      </c>
      <c r="P12" s="30">
        <v>747</v>
      </c>
      <c r="Q12" s="30">
        <v>700</v>
      </c>
      <c r="R12" s="31">
        <f>Number_of_planning_application_decisions[[#This Row],[2021/22]]-Number_of_planning_application_decisions[[#This Row],[2020/21]]</f>
        <v>-47</v>
      </c>
      <c r="S12" s="21">
        <v>-6.2918340026773767E-2</v>
      </c>
    </row>
    <row r="13" spans="1:19" x14ac:dyDescent="0.25">
      <c r="A13" t="s">
        <v>42</v>
      </c>
      <c r="D13" t="s">
        <v>43</v>
      </c>
      <c r="E13" s="30">
        <v>1441</v>
      </c>
      <c r="F13" s="30">
        <v>1410</v>
      </c>
      <c r="G13" s="30">
        <v>1384</v>
      </c>
      <c r="H13" s="30">
        <v>1362</v>
      </c>
      <c r="I13" s="30">
        <v>1401</v>
      </c>
      <c r="J13" s="30">
        <v>1365</v>
      </c>
      <c r="K13" s="30">
        <v>1420</v>
      </c>
      <c r="L13" s="30">
        <v>1536</v>
      </c>
      <c r="M13" s="30">
        <v>1352</v>
      </c>
      <c r="N13" s="30">
        <v>1252</v>
      </c>
      <c r="O13" s="30">
        <v>1130</v>
      </c>
      <c r="P13" s="30">
        <v>1099</v>
      </c>
      <c r="Q13" s="30">
        <v>1282</v>
      </c>
      <c r="R13" s="31">
        <f>Number_of_planning_application_decisions[[#This Row],[2021/22]]-Number_of_planning_application_decisions[[#This Row],[2020/21]]</f>
        <v>183</v>
      </c>
      <c r="S13" s="21">
        <v>0.16651501364877161</v>
      </c>
    </row>
    <row r="14" spans="1:19" ht="15" customHeight="1" x14ac:dyDescent="0.25">
      <c r="A14" t="s">
        <v>44</v>
      </c>
      <c r="D14" t="s">
        <v>45</v>
      </c>
      <c r="E14" s="30">
        <v>1038</v>
      </c>
      <c r="F14" s="30">
        <v>968</v>
      </c>
      <c r="G14" s="30">
        <v>951</v>
      </c>
      <c r="H14" s="30">
        <v>940</v>
      </c>
      <c r="I14" s="30">
        <v>893</v>
      </c>
      <c r="J14" s="30">
        <v>809</v>
      </c>
      <c r="K14" s="30">
        <v>883</v>
      </c>
      <c r="L14" s="30">
        <v>892</v>
      </c>
      <c r="M14" s="30">
        <v>935</v>
      </c>
      <c r="N14" s="30">
        <v>881</v>
      </c>
      <c r="O14" s="30">
        <v>785</v>
      </c>
      <c r="P14" s="30">
        <v>956</v>
      </c>
      <c r="Q14" s="30">
        <v>973</v>
      </c>
      <c r="R14" s="31">
        <f>Number_of_planning_application_decisions[[#This Row],[2021/22]]-Number_of_planning_application_decisions[[#This Row],[2020/21]]</f>
        <v>17</v>
      </c>
      <c r="S14" s="21">
        <v>1.7782426778242679E-2</v>
      </c>
    </row>
    <row r="15" spans="1:19" ht="15" customHeight="1" x14ac:dyDescent="0.25">
      <c r="A15" t="s">
        <v>46</v>
      </c>
      <c r="D15" t="s">
        <v>47</v>
      </c>
      <c r="E15" s="30">
        <v>751</v>
      </c>
      <c r="F15" s="30">
        <v>748</v>
      </c>
      <c r="G15" s="30">
        <v>724</v>
      </c>
      <c r="H15" s="30">
        <v>649</v>
      </c>
      <c r="I15" s="30">
        <v>574</v>
      </c>
      <c r="J15" s="30">
        <v>560</v>
      </c>
      <c r="K15" s="30">
        <v>533</v>
      </c>
      <c r="L15" s="30">
        <v>634</v>
      </c>
      <c r="M15" s="30">
        <v>585</v>
      </c>
      <c r="N15" s="30">
        <v>460</v>
      </c>
      <c r="O15" s="30">
        <v>523</v>
      </c>
      <c r="P15" s="30">
        <v>628</v>
      </c>
      <c r="Q15" s="30">
        <v>621</v>
      </c>
      <c r="R15" s="31">
        <f>Number_of_planning_application_decisions[[#This Row],[2021/22]]-Number_of_planning_application_decisions[[#This Row],[2020/21]]</f>
        <v>-7</v>
      </c>
      <c r="S15" s="21">
        <v>-1.1146496815286623E-2</v>
      </c>
    </row>
    <row r="16" spans="1:19" ht="15" customHeight="1" x14ac:dyDescent="0.25">
      <c r="A16" t="s">
        <v>48</v>
      </c>
      <c r="D16" t="s">
        <v>49</v>
      </c>
      <c r="E16" s="30">
        <v>1137</v>
      </c>
      <c r="F16" s="30">
        <v>1056</v>
      </c>
      <c r="G16" s="30">
        <v>996</v>
      </c>
      <c r="H16" s="30">
        <v>966</v>
      </c>
      <c r="I16" s="30">
        <v>999</v>
      </c>
      <c r="J16" s="30">
        <v>850</v>
      </c>
      <c r="K16" s="30">
        <v>993</v>
      </c>
      <c r="L16" s="30">
        <v>925</v>
      </c>
      <c r="M16" s="30">
        <v>876</v>
      </c>
      <c r="N16" s="30">
        <v>859</v>
      </c>
      <c r="O16" s="30">
        <v>746</v>
      </c>
      <c r="P16" s="30">
        <v>888</v>
      </c>
      <c r="Q16" s="30">
        <v>949</v>
      </c>
      <c r="R16" s="31">
        <f>Number_of_planning_application_decisions[[#This Row],[2021/22]]-Number_of_planning_application_decisions[[#This Row],[2020/21]]</f>
        <v>61</v>
      </c>
      <c r="S16" s="21">
        <v>6.86936936936937E-2</v>
      </c>
    </row>
    <row r="17" spans="1:19" s="12" customFormat="1" ht="15" customHeight="1" x14ac:dyDescent="0.25">
      <c r="A17" s="32"/>
      <c r="B17" s="32"/>
      <c r="C17" s="32" t="s">
        <v>50</v>
      </c>
      <c r="D17" s="32" t="s">
        <v>34</v>
      </c>
      <c r="E17" s="33"/>
      <c r="F17" s="33"/>
      <c r="G17" s="33"/>
      <c r="H17" s="33"/>
      <c r="I17" s="33"/>
      <c r="J17" s="33"/>
      <c r="K17" s="33"/>
      <c r="L17" s="33"/>
      <c r="M17" s="33"/>
      <c r="N17" s="33"/>
      <c r="O17" s="33"/>
      <c r="P17" s="33"/>
      <c r="Q17" s="33"/>
      <c r="R17" s="34"/>
      <c r="S17" s="35"/>
    </row>
    <row r="18" spans="1:19" ht="15" customHeight="1" x14ac:dyDescent="0.25">
      <c r="A18" t="s">
        <v>51</v>
      </c>
      <c r="D18" t="s">
        <v>52</v>
      </c>
      <c r="E18" s="30">
        <v>718</v>
      </c>
      <c r="F18" s="30" t="s">
        <v>53</v>
      </c>
      <c r="G18" s="30">
        <v>675</v>
      </c>
      <c r="H18" s="30">
        <v>622</v>
      </c>
      <c r="I18" s="30">
        <v>586</v>
      </c>
      <c r="J18" s="30">
        <v>577</v>
      </c>
      <c r="K18" s="30">
        <v>565</v>
      </c>
      <c r="L18" s="30">
        <v>625</v>
      </c>
      <c r="M18" s="30">
        <v>543</v>
      </c>
      <c r="N18" s="30">
        <v>529</v>
      </c>
      <c r="O18" s="30">
        <v>481</v>
      </c>
      <c r="P18" s="30">
        <v>598</v>
      </c>
      <c r="Q18" s="30">
        <v>597</v>
      </c>
      <c r="R18" s="31">
        <f>Number_of_planning_application_decisions[[#This Row],[2021/22]]-Number_of_planning_application_decisions[[#This Row],[2020/21]]</f>
        <v>-1</v>
      </c>
      <c r="S18" s="21">
        <v>-1.6722408026755853E-3</v>
      </c>
    </row>
    <row r="19" spans="1:19" ht="15" customHeight="1" x14ac:dyDescent="0.25">
      <c r="A19" t="s">
        <v>54</v>
      </c>
      <c r="D19" t="s">
        <v>55</v>
      </c>
      <c r="E19" s="30">
        <v>523</v>
      </c>
      <c r="F19" s="30">
        <v>504</v>
      </c>
      <c r="G19" s="30">
        <v>504</v>
      </c>
      <c r="H19" s="30">
        <v>505</v>
      </c>
      <c r="I19" s="30">
        <v>443</v>
      </c>
      <c r="J19" s="30">
        <v>441</v>
      </c>
      <c r="K19" s="30">
        <v>397</v>
      </c>
      <c r="L19" s="30">
        <v>409</v>
      </c>
      <c r="M19" s="30">
        <v>418</v>
      </c>
      <c r="N19" s="30">
        <v>410</v>
      </c>
      <c r="O19" s="30">
        <v>326</v>
      </c>
      <c r="P19" s="30">
        <v>399</v>
      </c>
      <c r="Q19" s="30">
        <v>348</v>
      </c>
      <c r="R19" s="31">
        <f>Number_of_planning_application_decisions[[#This Row],[2021/22]]-Number_of_planning_application_decisions[[#This Row],[2020/21]]</f>
        <v>-51</v>
      </c>
      <c r="S19" s="21">
        <v>-0.12781954887218044</v>
      </c>
    </row>
    <row r="20" spans="1:19" ht="15" customHeight="1" x14ac:dyDescent="0.25">
      <c r="A20" t="s">
        <v>56</v>
      </c>
      <c r="D20" t="s">
        <v>57</v>
      </c>
      <c r="E20" s="30">
        <v>550</v>
      </c>
      <c r="F20" s="30">
        <v>599</v>
      </c>
      <c r="G20" s="30">
        <v>614</v>
      </c>
      <c r="H20" s="30">
        <v>609</v>
      </c>
      <c r="I20" s="30">
        <v>554</v>
      </c>
      <c r="J20" s="30">
        <v>568</v>
      </c>
      <c r="K20" s="30">
        <v>486</v>
      </c>
      <c r="L20" s="30">
        <v>479</v>
      </c>
      <c r="M20" s="30">
        <v>516</v>
      </c>
      <c r="N20" s="30">
        <v>512</v>
      </c>
      <c r="O20" s="30">
        <v>443</v>
      </c>
      <c r="P20" s="30">
        <v>536</v>
      </c>
      <c r="Q20" s="30">
        <v>532</v>
      </c>
      <c r="R20" s="31">
        <f>Number_of_planning_application_decisions[[#This Row],[2021/22]]-Number_of_planning_application_decisions[[#This Row],[2020/21]]</f>
        <v>-4</v>
      </c>
      <c r="S20" s="21">
        <v>-7.462686567164179E-3</v>
      </c>
    </row>
    <row r="21" spans="1:19" ht="15" customHeight="1" x14ac:dyDescent="0.25">
      <c r="A21" t="s">
        <v>58</v>
      </c>
      <c r="D21" t="s">
        <v>59</v>
      </c>
      <c r="E21" s="30">
        <v>705</v>
      </c>
      <c r="F21" s="30">
        <v>739</v>
      </c>
      <c r="G21" s="30">
        <v>732</v>
      </c>
      <c r="H21" s="30">
        <v>770</v>
      </c>
      <c r="I21" s="30">
        <v>618</v>
      </c>
      <c r="J21" s="30">
        <v>629</v>
      </c>
      <c r="K21" s="30">
        <v>582</v>
      </c>
      <c r="L21" s="30">
        <v>574</v>
      </c>
      <c r="M21" s="30">
        <v>602</v>
      </c>
      <c r="N21" s="30">
        <v>509</v>
      </c>
      <c r="O21" s="30">
        <v>469</v>
      </c>
      <c r="P21" s="30">
        <v>649</v>
      </c>
      <c r="Q21" s="30">
        <v>605</v>
      </c>
      <c r="R21" s="31">
        <f>Number_of_planning_application_decisions[[#This Row],[2021/22]]-Number_of_planning_application_decisions[[#This Row],[2020/21]]</f>
        <v>-44</v>
      </c>
      <c r="S21" s="21">
        <v>-6.7796610169491525E-2</v>
      </c>
    </row>
    <row r="22" spans="1:19" ht="15" customHeight="1" x14ac:dyDescent="0.25">
      <c r="A22" t="s">
        <v>60</v>
      </c>
      <c r="D22" t="s">
        <v>61</v>
      </c>
      <c r="E22" s="30">
        <v>1086</v>
      </c>
      <c r="F22" s="30">
        <v>1087</v>
      </c>
      <c r="G22" s="30">
        <v>1049</v>
      </c>
      <c r="H22" s="30">
        <v>984</v>
      </c>
      <c r="I22" s="30">
        <v>945</v>
      </c>
      <c r="J22" s="30">
        <v>940</v>
      </c>
      <c r="K22" s="30">
        <v>836</v>
      </c>
      <c r="L22" s="30">
        <v>900</v>
      </c>
      <c r="M22" s="30">
        <v>836</v>
      </c>
      <c r="N22" s="30">
        <v>861</v>
      </c>
      <c r="O22" s="30">
        <v>717</v>
      </c>
      <c r="P22" s="30">
        <v>854</v>
      </c>
      <c r="Q22" s="30">
        <v>863</v>
      </c>
      <c r="R22" s="31">
        <f>Number_of_planning_application_decisions[[#This Row],[2021/22]]-Number_of_planning_application_decisions[[#This Row],[2020/21]]</f>
        <v>9</v>
      </c>
      <c r="S22" s="21">
        <v>1.0538641686182669E-2</v>
      </c>
    </row>
    <row r="23" spans="1:19" s="12" customFormat="1" ht="15" customHeight="1" x14ac:dyDescent="0.25">
      <c r="A23" s="26" t="s">
        <v>62</v>
      </c>
      <c r="B23" s="26" t="s">
        <v>63</v>
      </c>
      <c r="C23" s="26"/>
      <c r="D23" s="26" t="s">
        <v>34</v>
      </c>
      <c r="E23" s="27">
        <v>41200</v>
      </c>
      <c r="F23" s="27">
        <v>41394</v>
      </c>
      <c r="G23" s="27">
        <v>39942</v>
      </c>
      <c r="H23" s="27">
        <v>39310</v>
      </c>
      <c r="I23" s="27">
        <v>38769</v>
      </c>
      <c r="J23" s="27">
        <v>36890</v>
      </c>
      <c r="K23" s="27">
        <v>38347</v>
      </c>
      <c r="L23" s="27">
        <v>39789</v>
      </c>
      <c r="M23" s="27">
        <v>39269</v>
      </c>
      <c r="N23" s="27">
        <v>38133</v>
      </c>
      <c r="O23" s="27">
        <v>34689</v>
      </c>
      <c r="P23" s="27">
        <v>38848</v>
      </c>
      <c r="Q23" s="27">
        <v>38856</v>
      </c>
      <c r="R23" s="28">
        <f>Number_of_planning_application_decisions[[#This Row],[2021/22]]-Number_of_planning_application_decisions[[#This Row],[2020/21]]</f>
        <v>8</v>
      </c>
      <c r="S23" s="29">
        <v>2.0593080724876442E-4</v>
      </c>
    </row>
    <row r="24" spans="1:19" s="12" customFormat="1" ht="15" customHeight="1" x14ac:dyDescent="0.25">
      <c r="A24" s="32"/>
      <c r="B24" s="32"/>
      <c r="C24" s="32" t="s">
        <v>64</v>
      </c>
      <c r="D24" s="32" t="s">
        <v>34</v>
      </c>
      <c r="E24" s="33"/>
      <c r="F24" s="33"/>
      <c r="G24" s="33"/>
      <c r="H24" s="33"/>
      <c r="I24" s="33"/>
      <c r="J24" s="33"/>
      <c r="K24" s="33"/>
      <c r="L24" s="33"/>
      <c r="M24" s="33"/>
      <c r="N24" s="33"/>
      <c r="O24" s="33"/>
      <c r="P24" s="33"/>
      <c r="Q24" s="33"/>
      <c r="R24" s="34"/>
      <c r="S24" s="35"/>
    </row>
    <row r="25" spans="1:19" ht="15" customHeight="1" x14ac:dyDescent="0.25">
      <c r="A25" t="s">
        <v>65</v>
      </c>
      <c r="D25" t="s">
        <v>66</v>
      </c>
      <c r="E25" s="30" t="s">
        <v>53</v>
      </c>
      <c r="F25" s="30">
        <v>3400</v>
      </c>
      <c r="G25" s="30">
        <v>3364</v>
      </c>
      <c r="H25" s="30">
        <v>3149</v>
      </c>
      <c r="I25" s="30">
        <v>3378</v>
      </c>
      <c r="J25" s="30">
        <v>3265</v>
      </c>
      <c r="K25" s="30">
        <v>3393</v>
      </c>
      <c r="L25" s="30">
        <v>3928</v>
      </c>
      <c r="M25" s="30">
        <v>3702</v>
      </c>
      <c r="N25" s="30">
        <v>3550</v>
      </c>
      <c r="O25" s="30">
        <v>2971</v>
      </c>
      <c r="P25" s="30">
        <v>3016</v>
      </c>
      <c r="Q25" s="30">
        <v>3117</v>
      </c>
      <c r="R25" s="31">
        <f>Number_of_planning_application_decisions[[#This Row],[2021/22]]-Number_of_planning_application_decisions[[#This Row],[2020/21]]</f>
        <v>101</v>
      </c>
      <c r="S25" s="21">
        <v>3.3488063660477456E-2</v>
      </c>
    </row>
    <row r="26" spans="1:19" ht="15" customHeight="1" x14ac:dyDescent="0.25">
      <c r="A26" t="s">
        <v>67</v>
      </c>
      <c r="D26" t="s">
        <v>68</v>
      </c>
      <c r="E26" s="30" t="s">
        <v>53</v>
      </c>
      <c r="F26" s="30">
        <v>2654</v>
      </c>
      <c r="G26" s="30">
        <v>2839</v>
      </c>
      <c r="H26" s="30">
        <v>2715</v>
      </c>
      <c r="I26" s="30">
        <v>2991</v>
      </c>
      <c r="J26" s="30">
        <v>2830</v>
      </c>
      <c r="K26" s="30">
        <v>2866</v>
      </c>
      <c r="L26" s="30">
        <v>2909</v>
      </c>
      <c r="M26" s="30">
        <v>2750</v>
      </c>
      <c r="N26" s="30">
        <v>2120</v>
      </c>
      <c r="O26" s="30">
        <v>2521</v>
      </c>
      <c r="P26" s="30">
        <v>2404</v>
      </c>
      <c r="Q26" s="30">
        <v>2216</v>
      </c>
      <c r="R26" s="31">
        <f>Number_of_planning_application_decisions[[#This Row],[2021/22]]-Number_of_planning_application_decisions[[#This Row],[2020/21]]</f>
        <v>-188</v>
      </c>
      <c r="S26" s="21">
        <v>-7.8202995008319467E-2</v>
      </c>
    </row>
    <row r="27" spans="1:19" ht="15" customHeight="1" x14ac:dyDescent="0.25">
      <c r="A27" t="s">
        <v>69</v>
      </c>
      <c r="D27" t="s">
        <v>70</v>
      </c>
      <c r="E27" s="30">
        <v>442</v>
      </c>
      <c r="F27" s="30">
        <v>435</v>
      </c>
      <c r="G27" s="30">
        <v>414</v>
      </c>
      <c r="H27" s="30">
        <v>454</v>
      </c>
      <c r="I27" s="30">
        <v>407</v>
      </c>
      <c r="J27" s="30">
        <v>477</v>
      </c>
      <c r="K27" s="30">
        <v>399</v>
      </c>
      <c r="L27" s="30">
        <v>418</v>
      </c>
      <c r="M27" s="30">
        <v>380</v>
      </c>
      <c r="N27" s="30">
        <v>417</v>
      </c>
      <c r="O27" s="30">
        <v>368</v>
      </c>
      <c r="P27" s="30">
        <v>468</v>
      </c>
      <c r="Q27" s="30">
        <v>421</v>
      </c>
      <c r="R27" s="31">
        <f>Number_of_planning_application_decisions[[#This Row],[2021/22]]-Number_of_planning_application_decisions[[#This Row],[2020/21]]</f>
        <v>-47</v>
      </c>
      <c r="S27" s="21">
        <v>-0.10042735042735043</v>
      </c>
    </row>
    <row r="28" spans="1:19" ht="15" customHeight="1" x14ac:dyDescent="0.25">
      <c r="A28" t="s">
        <v>71</v>
      </c>
      <c r="D28" t="s">
        <v>72</v>
      </c>
      <c r="E28" s="30">
        <v>1187</v>
      </c>
      <c r="F28" s="30">
        <v>1175</v>
      </c>
      <c r="G28" s="30">
        <v>1192</v>
      </c>
      <c r="H28" s="30">
        <v>1241</v>
      </c>
      <c r="I28" s="30">
        <v>1215</v>
      </c>
      <c r="J28" s="30">
        <v>1031</v>
      </c>
      <c r="K28" s="30">
        <v>1121</v>
      </c>
      <c r="L28" s="30">
        <v>1288</v>
      </c>
      <c r="M28" s="30">
        <v>1183</v>
      </c>
      <c r="N28" s="30">
        <v>1117</v>
      </c>
      <c r="O28" s="30">
        <v>1067</v>
      </c>
      <c r="P28" s="30">
        <v>1181</v>
      </c>
      <c r="Q28" s="30">
        <v>1003</v>
      </c>
      <c r="R28" s="31">
        <f>Number_of_planning_application_decisions[[#This Row],[2021/22]]-Number_of_planning_application_decisions[[#This Row],[2020/21]]</f>
        <v>-178</v>
      </c>
      <c r="S28" s="21">
        <v>-0.15071972904318373</v>
      </c>
    </row>
    <row r="29" spans="1:19" s="12" customFormat="1" ht="15" customHeight="1" x14ac:dyDescent="0.25">
      <c r="A29" s="32"/>
      <c r="B29" s="32"/>
      <c r="C29" s="32" t="s">
        <v>73</v>
      </c>
      <c r="D29" s="32" t="s">
        <v>34</v>
      </c>
      <c r="E29" s="33"/>
      <c r="F29" s="33"/>
      <c r="G29" s="33"/>
      <c r="H29" s="33"/>
      <c r="I29" s="33"/>
      <c r="J29" s="33"/>
      <c r="K29" s="33"/>
      <c r="L29" s="33"/>
      <c r="M29" s="33"/>
      <c r="N29" s="33"/>
      <c r="O29" s="33"/>
      <c r="P29" s="33"/>
      <c r="Q29" s="33"/>
      <c r="R29" s="34"/>
      <c r="S29" s="35"/>
    </row>
    <row r="30" spans="1:19" ht="15" customHeight="1" x14ac:dyDescent="0.25">
      <c r="A30" t="s">
        <v>74</v>
      </c>
      <c r="D30" t="s">
        <v>75</v>
      </c>
      <c r="E30" s="30">
        <v>813</v>
      </c>
      <c r="F30" s="30">
        <v>923</v>
      </c>
      <c r="G30" s="30" t="s">
        <v>53</v>
      </c>
      <c r="H30" s="30">
        <v>808</v>
      </c>
      <c r="I30" s="30">
        <v>747</v>
      </c>
      <c r="J30" s="30">
        <v>736</v>
      </c>
      <c r="K30" s="30">
        <v>648</v>
      </c>
      <c r="L30" s="30">
        <v>662</v>
      </c>
      <c r="M30" s="30">
        <v>629</v>
      </c>
      <c r="N30" s="30">
        <v>592</v>
      </c>
      <c r="O30" s="30">
        <v>525</v>
      </c>
      <c r="P30" s="30">
        <v>597</v>
      </c>
      <c r="Q30" s="30">
        <v>586</v>
      </c>
      <c r="R30" s="31">
        <f>Number_of_planning_application_decisions[[#This Row],[2021/22]]-Number_of_planning_application_decisions[[#This Row],[2020/21]]</f>
        <v>-11</v>
      </c>
      <c r="S30" s="21">
        <v>-1.8425460636515914E-2</v>
      </c>
    </row>
    <row r="31" spans="1:19" ht="15" customHeight="1" x14ac:dyDescent="0.25">
      <c r="A31" t="s">
        <v>76</v>
      </c>
      <c r="D31" t="s">
        <v>77</v>
      </c>
      <c r="E31" s="30">
        <v>442</v>
      </c>
      <c r="F31" s="30">
        <v>349</v>
      </c>
      <c r="G31" s="30">
        <v>393</v>
      </c>
      <c r="H31" s="30">
        <v>377</v>
      </c>
      <c r="I31" s="30">
        <v>346</v>
      </c>
      <c r="J31" s="30">
        <v>303</v>
      </c>
      <c r="K31" s="30">
        <v>325</v>
      </c>
      <c r="L31" s="30">
        <v>304</v>
      </c>
      <c r="M31" s="30">
        <v>322</v>
      </c>
      <c r="N31" s="30">
        <v>342</v>
      </c>
      <c r="O31" s="30">
        <v>247</v>
      </c>
      <c r="P31" s="30">
        <v>309</v>
      </c>
      <c r="Q31" s="30">
        <v>296</v>
      </c>
      <c r="R31" s="31">
        <f>Number_of_planning_application_decisions[[#This Row],[2021/22]]-Number_of_planning_application_decisions[[#This Row],[2020/21]]</f>
        <v>-13</v>
      </c>
      <c r="S31" s="21">
        <v>-4.2071197411003236E-2</v>
      </c>
    </row>
    <row r="32" spans="1:19" ht="15" customHeight="1" x14ac:dyDescent="0.25">
      <c r="A32" t="s">
        <v>78</v>
      </c>
      <c r="D32" t="s">
        <v>79</v>
      </c>
      <c r="E32" s="30">
        <v>911</v>
      </c>
      <c r="F32" s="30">
        <v>860</v>
      </c>
      <c r="G32" s="30">
        <v>893</v>
      </c>
      <c r="H32" s="30">
        <v>843</v>
      </c>
      <c r="I32" s="30">
        <v>768</v>
      </c>
      <c r="J32" s="30">
        <v>847</v>
      </c>
      <c r="K32" s="30">
        <v>900</v>
      </c>
      <c r="L32" s="30">
        <v>859</v>
      </c>
      <c r="M32" s="30">
        <v>862</v>
      </c>
      <c r="N32" s="30">
        <v>880</v>
      </c>
      <c r="O32" s="30">
        <v>698</v>
      </c>
      <c r="P32" s="30">
        <v>784</v>
      </c>
      <c r="Q32" s="30">
        <v>874</v>
      </c>
      <c r="R32" s="31">
        <f>Number_of_planning_application_decisions[[#This Row],[2021/22]]-Number_of_planning_application_decisions[[#This Row],[2020/21]]</f>
        <v>90</v>
      </c>
      <c r="S32" s="21">
        <v>0.11479591836734694</v>
      </c>
    </row>
    <row r="33" spans="1:19" ht="15" customHeight="1" x14ac:dyDescent="0.25">
      <c r="A33" t="s">
        <v>80</v>
      </c>
      <c r="D33" t="s">
        <v>81</v>
      </c>
      <c r="E33" s="30">
        <v>480</v>
      </c>
      <c r="F33" s="30">
        <v>472</v>
      </c>
      <c r="G33" s="30">
        <v>480</v>
      </c>
      <c r="H33" s="30">
        <v>420</v>
      </c>
      <c r="I33" s="30">
        <v>445</v>
      </c>
      <c r="J33" s="30">
        <v>402</v>
      </c>
      <c r="K33" s="30">
        <v>403</v>
      </c>
      <c r="L33" s="30">
        <v>352</v>
      </c>
      <c r="M33" s="30">
        <v>341</v>
      </c>
      <c r="N33" s="30">
        <v>400</v>
      </c>
      <c r="O33" s="30">
        <v>316</v>
      </c>
      <c r="P33" s="30">
        <v>395</v>
      </c>
      <c r="Q33" s="30">
        <v>376</v>
      </c>
      <c r="R33" s="31">
        <f>Number_of_planning_application_decisions[[#This Row],[2021/22]]-Number_of_planning_application_decisions[[#This Row],[2020/21]]</f>
        <v>-19</v>
      </c>
      <c r="S33" s="21">
        <v>-4.810126582278481E-2</v>
      </c>
    </row>
    <row r="34" spans="1:19" ht="15" customHeight="1" x14ac:dyDescent="0.25">
      <c r="A34" t="s">
        <v>82</v>
      </c>
      <c r="D34" t="s">
        <v>83</v>
      </c>
      <c r="E34" s="30">
        <v>799</v>
      </c>
      <c r="F34" s="30">
        <v>767</v>
      </c>
      <c r="G34" s="30">
        <v>787</v>
      </c>
      <c r="H34" s="30">
        <v>789</v>
      </c>
      <c r="I34" s="30">
        <v>703</v>
      </c>
      <c r="J34" s="30">
        <v>643</v>
      </c>
      <c r="K34" s="30">
        <v>687</v>
      </c>
      <c r="L34" s="30">
        <v>642</v>
      </c>
      <c r="M34" s="30">
        <v>693</v>
      </c>
      <c r="N34" s="30">
        <v>583</v>
      </c>
      <c r="O34" s="30">
        <v>576</v>
      </c>
      <c r="P34" s="30">
        <v>612</v>
      </c>
      <c r="Q34" s="30">
        <v>595</v>
      </c>
      <c r="R34" s="31">
        <f>Number_of_planning_application_decisions[[#This Row],[2021/22]]-Number_of_planning_application_decisions[[#This Row],[2020/21]]</f>
        <v>-17</v>
      </c>
      <c r="S34" s="21">
        <v>-2.7777777777777776E-2</v>
      </c>
    </row>
    <row r="35" spans="1:19" ht="15" customHeight="1" x14ac:dyDescent="0.25">
      <c r="A35" t="s">
        <v>84</v>
      </c>
      <c r="D35" t="s">
        <v>85</v>
      </c>
      <c r="E35" s="30">
        <v>999</v>
      </c>
      <c r="F35" s="30">
        <v>845</v>
      </c>
      <c r="G35" s="30">
        <v>799</v>
      </c>
      <c r="H35" s="30">
        <v>795</v>
      </c>
      <c r="I35" s="30">
        <v>830</v>
      </c>
      <c r="J35" s="30">
        <v>732</v>
      </c>
      <c r="K35" s="30">
        <v>862</v>
      </c>
      <c r="L35" s="30">
        <v>814</v>
      </c>
      <c r="M35" s="30">
        <v>688</v>
      </c>
      <c r="N35" s="30">
        <v>810</v>
      </c>
      <c r="O35" s="30">
        <v>695</v>
      </c>
      <c r="P35" s="30">
        <v>770</v>
      </c>
      <c r="Q35" s="30">
        <v>809</v>
      </c>
      <c r="R35" s="31">
        <f>Number_of_planning_application_decisions[[#This Row],[2021/22]]-Number_of_planning_application_decisions[[#This Row],[2020/21]]</f>
        <v>39</v>
      </c>
      <c r="S35" s="21">
        <v>5.0649350649350652E-2</v>
      </c>
    </row>
    <row r="36" spans="1:19" s="12" customFormat="1" ht="15" customHeight="1" x14ac:dyDescent="0.25">
      <c r="A36" s="32"/>
      <c r="B36" s="32"/>
      <c r="C36" s="32" t="s">
        <v>86</v>
      </c>
      <c r="D36" s="32" t="s">
        <v>34</v>
      </c>
      <c r="E36" s="33"/>
      <c r="F36" s="33"/>
      <c r="G36" s="33"/>
      <c r="H36" s="33"/>
      <c r="I36" s="33"/>
      <c r="J36" s="33"/>
      <c r="K36" s="33"/>
      <c r="L36" s="33"/>
      <c r="M36" s="33"/>
      <c r="N36" s="33"/>
      <c r="O36" s="33"/>
      <c r="P36" s="33"/>
      <c r="Q36" s="33"/>
      <c r="R36" s="34"/>
      <c r="S36" s="35"/>
    </row>
    <row r="37" spans="1:19" ht="15" customHeight="1" x14ac:dyDescent="0.25">
      <c r="A37" t="s">
        <v>87</v>
      </c>
      <c r="D37" t="s">
        <v>88</v>
      </c>
      <c r="E37" s="30">
        <v>1412</v>
      </c>
      <c r="F37" s="30">
        <v>1542</v>
      </c>
      <c r="G37" s="30" t="s">
        <v>53</v>
      </c>
      <c r="H37" s="30">
        <v>1444</v>
      </c>
      <c r="I37" s="30">
        <v>1328</v>
      </c>
      <c r="J37" s="30">
        <v>1295</v>
      </c>
      <c r="K37" s="30">
        <v>1294</v>
      </c>
      <c r="L37" s="30">
        <v>1503</v>
      </c>
      <c r="M37" s="30">
        <v>1415</v>
      </c>
      <c r="N37" s="30">
        <v>1387</v>
      </c>
      <c r="O37" s="30">
        <v>1274</v>
      </c>
      <c r="P37" s="30">
        <v>1510</v>
      </c>
      <c r="Q37" s="30">
        <v>1231</v>
      </c>
      <c r="R37" s="31">
        <f>Number_of_planning_application_decisions[[#This Row],[2021/22]]-Number_of_planning_application_decisions[[#This Row],[2020/21]]</f>
        <v>-279</v>
      </c>
      <c r="S37" s="21">
        <v>-0.18476821192052981</v>
      </c>
    </row>
    <row r="38" spans="1:19" ht="15" customHeight="1" x14ac:dyDescent="0.25">
      <c r="A38" t="s">
        <v>89</v>
      </c>
      <c r="D38" t="s">
        <v>90</v>
      </c>
      <c r="E38" s="30">
        <v>1038</v>
      </c>
      <c r="F38" s="30">
        <v>1183</v>
      </c>
      <c r="G38" s="30">
        <v>983</v>
      </c>
      <c r="H38" s="30">
        <v>925</v>
      </c>
      <c r="I38" s="30">
        <v>935</v>
      </c>
      <c r="J38" s="30">
        <v>872</v>
      </c>
      <c r="K38" s="30">
        <v>970</v>
      </c>
      <c r="L38" s="30">
        <v>1048</v>
      </c>
      <c r="M38" s="30">
        <v>952</v>
      </c>
      <c r="N38" s="30">
        <v>988</v>
      </c>
      <c r="O38" s="30">
        <v>949</v>
      </c>
      <c r="P38" s="30">
        <v>1009</v>
      </c>
      <c r="Q38" s="30">
        <v>1025</v>
      </c>
      <c r="R38" s="31">
        <f>Number_of_planning_application_decisions[[#This Row],[2021/22]]-Number_of_planning_application_decisions[[#This Row],[2020/21]]</f>
        <v>16</v>
      </c>
      <c r="S38" s="21">
        <v>1.5857284440039643E-2</v>
      </c>
    </row>
    <row r="39" spans="1:19" ht="15" customHeight="1" x14ac:dyDescent="0.25">
      <c r="A39" t="s">
        <v>91</v>
      </c>
      <c r="D39" t="s">
        <v>92</v>
      </c>
      <c r="E39" s="30">
        <v>2256</v>
      </c>
      <c r="F39" s="30">
        <v>2243</v>
      </c>
      <c r="G39" s="30">
        <v>2117</v>
      </c>
      <c r="H39" s="30">
        <v>2147</v>
      </c>
      <c r="I39" s="30">
        <v>2179</v>
      </c>
      <c r="J39" s="30">
        <v>2029</v>
      </c>
      <c r="K39" s="30">
        <v>2054</v>
      </c>
      <c r="L39" s="30">
        <v>2237</v>
      </c>
      <c r="M39" s="30">
        <v>2469</v>
      </c>
      <c r="N39" s="30">
        <v>2416</v>
      </c>
      <c r="O39" s="30">
        <v>2108</v>
      </c>
      <c r="P39" s="30">
        <v>2099</v>
      </c>
      <c r="Q39" s="30">
        <v>2142</v>
      </c>
      <c r="R39" s="31">
        <f>Number_of_planning_application_decisions[[#This Row],[2021/22]]-Number_of_planning_application_decisions[[#This Row],[2020/21]]</f>
        <v>43</v>
      </c>
      <c r="S39" s="21">
        <v>2.048594568842306E-2</v>
      </c>
    </row>
    <row r="40" spans="1:19" ht="15" customHeight="1" x14ac:dyDescent="0.25">
      <c r="A40" t="s">
        <v>93</v>
      </c>
      <c r="D40" t="s">
        <v>94</v>
      </c>
      <c r="E40" s="30">
        <v>1159</v>
      </c>
      <c r="F40" s="30">
        <v>1188</v>
      </c>
      <c r="G40" s="30">
        <v>1108</v>
      </c>
      <c r="H40" s="30">
        <v>1087</v>
      </c>
      <c r="I40" s="30">
        <v>998</v>
      </c>
      <c r="J40" s="30">
        <v>975</v>
      </c>
      <c r="K40" s="30">
        <v>979</v>
      </c>
      <c r="L40" s="30">
        <v>1092</v>
      </c>
      <c r="M40" s="30">
        <v>1095</v>
      </c>
      <c r="N40" s="30">
        <v>974</v>
      </c>
      <c r="O40" s="30">
        <v>953</v>
      </c>
      <c r="P40" s="30">
        <v>1118</v>
      </c>
      <c r="Q40" s="30">
        <v>1146</v>
      </c>
      <c r="R40" s="31">
        <f>Number_of_planning_application_decisions[[#This Row],[2021/22]]-Number_of_planning_application_decisions[[#This Row],[2020/21]]</f>
        <v>28</v>
      </c>
      <c r="S40" s="21">
        <v>2.5044722719141325E-2</v>
      </c>
    </row>
    <row r="41" spans="1:19" ht="15" customHeight="1" x14ac:dyDescent="0.25">
      <c r="A41" t="s">
        <v>95</v>
      </c>
      <c r="D41" t="s">
        <v>96</v>
      </c>
      <c r="E41" s="30">
        <v>1149</v>
      </c>
      <c r="F41" s="30">
        <v>1098</v>
      </c>
      <c r="G41" s="30">
        <v>989</v>
      </c>
      <c r="H41" s="30">
        <v>941</v>
      </c>
      <c r="I41" s="30">
        <v>927</v>
      </c>
      <c r="J41" s="30">
        <v>952</v>
      </c>
      <c r="K41" s="30">
        <v>892</v>
      </c>
      <c r="L41" s="30">
        <v>926</v>
      </c>
      <c r="M41" s="30">
        <v>827</v>
      </c>
      <c r="N41" s="30">
        <v>921</v>
      </c>
      <c r="O41" s="30">
        <v>851</v>
      </c>
      <c r="P41" s="30">
        <v>1011</v>
      </c>
      <c r="Q41" s="30">
        <v>901</v>
      </c>
      <c r="R41" s="31">
        <f>Number_of_planning_application_decisions[[#This Row],[2021/22]]-Number_of_planning_application_decisions[[#This Row],[2020/21]]</f>
        <v>-110</v>
      </c>
      <c r="S41" s="21">
        <v>-0.10880316518298715</v>
      </c>
    </row>
    <row r="42" spans="1:19" ht="15" customHeight="1" x14ac:dyDescent="0.25">
      <c r="A42" t="s">
        <v>97</v>
      </c>
      <c r="D42" t="s">
        <v>98</v>
      </c>
      <c r="E42" s="30">
        <v>922</v>
      </c>
      <c r="F42" s="30">
        <v>943</v>
      </c>
      <c r="G42" s="30">
        <v>987</v>
      </c>
      <c r="H42" s="30">
        <v>908</v>
      </c>
      <c r="I42" s="30">
        <v>921</v>
      </c>
      <c r="J42" s="30">
        <v>886</v>
      </c>
      <c r="K42" s="30">
        <v>914</v>
      </c>
      <c r="L42" s="30">
        <v>973</v>
      </c>
      <c r="M42" s="30">
        <v>980</v>
      </c>
      <c r="N42" s="30">
        <v>1000</v>
      </c>
      <c r="O42" s="30">
        <v>894</v>
      </c>
      <c r="P42" s="30">
        <v>1030</v>
      </c>
      <c r="Q42" s="30">
        <v>1187</v>
      </c>
      <c r="R42" s="31">
        <f>Number_of_planning_application_decisions[[#This Row],[2021/22]]-Number_of_planning_application_decisions[[#This Row],[2020/21]]</f>
        <v>157</v>
      </c>
      <c r="S42" s="21">
        <v>0.15242718446601941</v>
      </c>
    </row>
    <row r="43" spans="1:19" ht="15" customHeight="1" x14ac:dyDescent="0.25">
      <c r="A43" t="s">
        <v>99</v>
      </c>
      <c r="D43" t="s">
        <v>100</v>
      </c>
      <c r="E43" s="30">
        <v>1623</v>
      </c>
      <c r="F43" s="30">
        <v>1730</v>
      </c>
      <c r="G43" s="30">
        <v>1671</v>
      </c>
      <c r="H43" s="30">
        <v>1683</v>
      </c>
      <c r="I43" s="30">
        <v>1552</v>
      </c>
      <c r="J43" s="30">
        <v>1647</v>
      </c>
      <c r="K43" s="30">
        <v>1756</v>
      </c>
      <c r="L43" s="30">
        <v>1838</v>
      </c>
      <c r="M43" s="30">
        <v>1906</v>
      </c>
      <c r="N43" s="30">
        <v>1983</v>
      </c>
      <c r="O43" s="30">
        <v>1557</v>
      </c>
      <c r="P43" s="30">
        <v>2035</v>
      </c>
      <c r="Q43" s="30">
        <v>1954</v>
      </c>
      <c r="R43" s="31">
        <f>Number_of_planning_application_decisions[[#This Row],[2021/22]]-Number_of_planning_application_decisions[[#This Row],[2020/21]]</f>
        <v>-81</v>
      </c>
      <c r="S43" s="21">
        <v>-3.9803439803439804E-2</v>
      </c>
    </row>
    <row r="44" spans="1:19" ht="15" customHeight="1" x14ac:dyDescent="0.25">
      <c r="A44" t="s">
        <v>101</v>
      </c>
      <c r="D44" t="s">
        <v>102</v>
      </c>
      <c r="E44" s="30">
        <v>938</v>
      </c>
      <c r="F44" s="30">
        <v>872</v>
      </c>
      <c r="G44" s="30">
        <v>880</v>
      </c>
      <c r="H44" s="30">
        <v>914</v>
      </c>
      <c r="I44" s="30">
        <v>826</v>
      </c>
      <c r="J44" s="30">
        <v>814</v>
      </c>
      <c r="K44" s="30">
        <v>765</v>
      </c>
      <c r="L44" s="30">
        <v>741</v>
      </c>
      <c r="M44" s="30">
        <v>699</v>
      </c>
      <c r="N44" s="30">
        <v>799</v>
      </c>
      <c r="O44" s="30">
        <v>707</v>
      </c>
      <c r="P44" s="30">
        <v>861</v>
      </c>
      <c r="Q44" s="30">
        <v>873</v>
      </c>
      <c r="R44" s="31">
        <f>Number_of_planning_application_decisions[[#This Row],[2021/22]]-Number_of_planning_application_decisions[[#This Row],[2020/21]]</f>
        <v>12</v>
      </c>
      <c r="S44" s="21">
        <v>1.3937282229965157E-2</v>
      </c>
    </row>
    <row r="45" spans="1:19" ht="15" customHeight="1" x14ac:dyDescent="0.25">
      <c r="A45" t="s">
        <v>103</v>
      </c>
      <c r="D45" t="s">
        <v>104</v>
      </c>
      <c r="E45" s="30">
        <v>1337</v>
      </c>
      <c r="F45" s="30">
        <v>1489</v>
      </c>
      <c r="G45" s="30" t="s">
        <v>53</v>
      </c>
      <c r="H45" s="30">
        <v>1209</v>
      </c>
      <c r="I45" s="30">
        <v>1573</v>
      </c>
      <c r="J45" s="30">
        <v>1563</v>
      </c>
      <c r="K45" s="30">
        <v>1689</v>
      </c>
      <c r="L45" s="30">
        <v>1662</v>
      </c>
      <c r="M45" s="30">
        <v>1902</v>
      </c>
      <c r="N45" s="30">
        <v>1744</v>
      </c>
      <c r="O45" s="30">
        <v>1669</v>
      </c>
      <c r="P45" s="30">
        <v>2010</v>
      </c>
      <c r="Q45" s="30">
        <v>1866</v>
      </c>
      <c r="R45" s="31">
        <f>Number_of_planning_application_decisions[[#This Row],[2021/22]]-Number_of_planning_application_decisions[[#This Row],[2020/21]]</f>
        <v>-144</v>
      </c>
      <c r="S45" s="21">
        <v>-7.1641791044776124E-2</v>
      </c>
    </row>
    <row r="46" spans="1:19" ht="15" customHeight="1" x14ac:dyDescent="0.25">
      <c r="A46" t="s">
        <v>105</v>
      </c>
      <c r="D46" t="s">
        <v>106</v>
      </c>
      <c r="E46" s="30">
        <v>1342</v>
      </c>
      <c r="F46" s="30">
        <v>1313</v>
      </c>
      <c r="G46" s="30">
        <v>1260</v>
      </c>
      <c r="H46" s="30">
        <v>1249</v>
      </c>
      <c r="I46" s="30">
        <v>1156</v>
      </c>
      <c r="J46" s="30">
        <v>1127</v>
      </c>
      <c r="K46" s="30">
        <v>1109</v>
      </c>
      <c r="L46" s="30">
        <v>1128</v>
      </c>
      <c r="M46" s="30">
        <v>1064</v>
      </c>
      <c r="N46" s="30">
        <v>1150</v>
      </c>
      <c r="O46" s="30">
        <v>1016</v>
      </c>
      <c r="P46" s="30">
        <v>1256</v>
      </c>
      <c r="Q46" s="30">
        <v>978</v>
      </c>
      <c r="R46" s="31">
        <f>Number_of_planning_application_decisions[[#This Row],[2021/22]]-Number_of_planning_application_decisions[[#This Row],[2020/21]]</f>
        <v>-278</v>
      </c>
      <c r="S46" s="21">
        <v>-0.2213375796178344</v>
      </c>
    </row>
    <row r="47" spans="1:19" ht="15" customHeight="1" x14ac:dyDescent="0.25">
      <c r="A47" t="s">
        <v>107</v>
      </c>
      <c r="D47" t="s">
        <v>108</v>
      </c>
      <c r="E47" s="30">
        <v>830</v>
      </c>
      <c r="F47" s="30">
        <v>751</v>
      </c>
      <c r="G47" s="30" t="s">
        <v>53</v>
      </c>
      <c r="H47" s="30">
        <v>778</v>
      </c>
      <c r="I47" s="30">
        <v>625</v>
      </c>
      <c r="J47" s="30">
        <v>545</v>
      </c>
      <c r="K47" s="30">
        <v>717</v>
      </c>
      <c r="L47" s="30">
        <v>733</v>
      </c>
      <c r="M47" s="30">
        <v>683</v>
      </c>
      <c r="N47" s="30">
        <v>632</v>
      </c>
      <c r="O47" s="30">
        <v>533</v>
      </c>
      <c r="P47" s="30">
        <v>642</v>
      </c>
      <c r="Q47" s="30">
        <v>714</v>
      </c>
      <c r="R47" s="31">
        <f>Number_of_planning_application_decisions[[#This Row],[2021/22]]-Number_of_planning_application_decisions[[#This Row],[2020/21]]</f>
        <v>72</v>
      </c>
      <c r="S47" s="21">
        <v>0.11214953271028037</v>
      </c>
    </row>
    <row r="48" spans="1:19" ht="15" customHeight="1" x14ac:dyDescent="0.25">
      <c r="A48" t="s">
        <v>109</v>
      </c>
      <c r="D48" t="s">
        <v>110</v>
      </c>
      <c r="E48" s="30">
        <v>666</v>
      </c>
      <c r="F48" s="30">
        <v>674</v>
      </c>
      <c r="G48" s="30">
        <v>596</v>
      </c>
      <c r="H48" s="30">
        <v>528</v>
      </c>
      <c r="I48" s="30">
        <v>536</v>
      </c>
      <c r="J48" s="30">
        <v>457</v>
      </c>
      <c r="K48" s="30">
        <v>450</v>
      </c>
      <c r="L48" s="30">
        <v>485</v>
      </c>
      <c r="M48" s="30">
        <v>442</v>
      </c>
      <c r="N48" s="30">
        <v>408</v>
      </c>
      <c r="O48" s="30">
        <v>406</v>
      </c>
      <c r="P48" s="30">
        <v>460</v>
      </c>
      <c r="Q48" s="30">
        <v>448</v>
      </c>
      <c r="R48" s="31">
        <f>Number_of_planning_application_decisions[[#This Row],[2021/22]]-Number_of_planning_application_decisions[[#This Row],[2020/21]]</f>
        <v>-12</v>
      </c>
      <c r="S48" s="21">
        <v>-2.6086956521739129E-2</v>
      </c>
    </row>
    <row r="49" spans="1:19" s="12" customFormat="1" ht="15" customHeight="1" x14ac:dyDescent="0.25">
      <c r="A49" s="32"/>
      <c r="B49" s="32"/>
      <c r="C49" s="32" t="s">
        <v>111</v>
      </c>
      <c r="D49" s="32" t="s">
        <v>34</v>
      </c>
      <c r="E49" s="33"/>
      <c r="F49" s="33"/>
      <c r="G49" s="33"/>
      <c r="H49" s="33"/>
      <c r="I49" s="33"/>
      <c r="J49" s="33"/>
      <c r="K49" s="33"/>
      <c r="L49" s="33"/>
      <c r="M49" s="33"/>
      <c r="N49" s="33"/>
      <c r="O49" s="33"/>
      <c r="P49" s="33"/>
      <c r="Q49" s="33"/>
      <c r="R49" s="34"/>
      <c r="S49" s="35"/>
    </row>
    <row r="50" spans="1:19" ht="15" customHeight="1" x14ac:dyDescent="0.25">
      <c r="A50" t="s">
        <v>112</v>
      </c>
      <c r="D50" t="s">
        <v>113</v>
      </c>
      <c r="E50" s="30">
        <v>437</v>
      </c>
      <c r="F50" s="30">
        <v>414</v>
      </c>
      <c r="G50" s="30">
        <v>359</v>
      </c>
      <c r="H50" s="30">
        <v>360</v>
      </c>
      <c r="I50" s="30">
        <v>321</v>
      </c>
      <c r="J50" s="30">
        <v>312</v>
      </c>
      <c r="K50" s="30">
        <v>350</v>
      </c>
      <c r="L50" s="30">
        <v>344</v>
      </c>
      <c r="M50" s="30">
        <v>342</v>
      </c>
      <c r="N50" s="30">
        <v>342</v>
      </c>
      <c r="O50" s="30">
        <v>282</v>
      </c>
      <c r="P50" s="30">
        <v>370</v>
      </c>
      <c r="Q50" s="30">
        <v>370</v>
      </c>
      <c r="R50" s="31">
        <f>Number_of_planning_application_decisions[[#This Row],[2021/22]]-Number_of_planning_application_decisions[[#This Row],[2020/21]]</f>
        <v>0</v>
      </c>
      <c r="S50" s="21">
        <v>0</v>
      </c>
    </row>
    <row r="51" spans="1:19" ht="15" customHeight="1" x14ac:dyDescent="0.25">
      <c r="A51" t="s">
        <v>114</v>
      </c>
      <c r="D51" t="s">
        <v>115</v>
      </c>
      <c r="E51" s="30">
        <v>712</v>
      </c>
      <c r="F51" s="30">
        <v>736</v>
      </c>
      <c r="G51" s="30">
        <v>703</v>
      </c>
      <c r="H51" s="30">
        <v>788</v>
      </c>
      <c r="I51" s="30">
        <v>723</v>
      </c>
      <c r="J51" s="30">
        <v>695</v>
      </c>
      <c r="K51" s="30">
        <v>638</v>
      </c>
      <c r="L51" s="30">
        <v>656</v>
      </c>
      <c r="M51" s="30">
        <v>665</v>
      </c>
      <c r="N51" s="30">
        <v>690</v>
      </c>
      <c r="O51" s="30">
        <v>667</v>
      </c>
      <c r="P51" s="30">
        <v>788</v>
      </c>
      <c r="Q51" s="30">
        <v>785</v>
      </c>
      <c r="R51" s="31">
        <f>Number_of_planning_application_decisions[[#This Row],[2021/22]]-Number_of_planning_application_decisions[[#This Row],[2020/21]]</f>
        <v>-3</v>
      </c>
      <c r="S51" s="21">
        <v>-3.8071065989847717E-3</v>
      </c>
    </row>
    <row r="52" spans="1:19" ht="15" customHeight="1" x14ac:dyDescent="0.25">
      <c r="A52" t="s">
        <v>116</v>
      </c>
      <c r="D52" t="s">
        <v>117</v>
      </c>
      <c r="E52" s="30">
        <v>702</v>
      </c>
      <c r="F52" s="30">
        <v>727</v>
      </c>
      <c r="G52" s="30">
        <v>699</v>
      </c>
      <c r="H52" s="30">
        <v>586</v>
      </c>
      <c r="I52" s="30">
        <v>639</v>
      </c>
      <c r="J52" s="30">
        <v>647</v>
      </c>
      <c r="K52" s="30">
        <v>638</v>
      </c>
      <c r="L52" s="30">
        <v>661</v>
      </c>
      <c r="M52" s="30">
        <v>689</v>
      </c>
      <c r="N52" s="30">
        <v>635</v>
      </c>
      <c r="O52" s="30">
        <v>639</v>
      </c>
      <c r="P52" s="30">
        <v>643</v>
      </c>
      <c r="Q52" s="30">
        <v>693</v>
      </c>
      <c r="R52" s="31">
        <f>Number_of_planning_application_decisions[[#This Row],[2021/22]]-Number_of_planning_application_decisions[[#This Row],[2020/21]]</f>
        <v>50</v>
      </c>
      <c r="S52" s="21">
        <v>7.7760497667185069E-2</v>
      </c>
    </row>
    <row r="53" spans="1:19" ht="15" customHeight="1" x14ac:dyDescent="0.25">
      <c r="A53" t="s">
        <v>118</v>
      </c>
      <c r="D53" t="s">
        <v>119</v>
      </c>
      <c r="E53" s="30">
        <v>425</v>
      </c>
      <c r="F53" s="30">
        <v>349</v>
      </c>
      <c r="G53" s="30">
        <v>370</v>
      </c>
      <c r="H53" s="30">
        <v>405</v>
      </c>
      <c r="I53" s="30">
        <v>303</v>
      </c>
      <c r="J53" s="30">
        <v>289</v>
      </c>
      <c r="K53" s="30">
        <v>279</v>
      </c>
      <c r="L53" s="30">
        <v>303</v>
      </c>
      <c r="M53" s="30">
        <v>315</v>
      </c>
      <c r="N53" s="30">
        <v>260</v>
      </c>
      <c r="O53" s="30">
        <v>276</v>
      </c>
      <c r="P53" s="30">
        <v>278</v>
      </c>
      <c r="Q53" s="30">
        <v>249</v>
      </c>
      <c r="R53" s="31">
        <f>Number_of_planning_application_decisions[[#This Row],[2021/22]]-Number_of_planning_application_decisions[[#This Row],[2020/21]]</f>
        <v>-29</v>
      </c>
      <c r="S53" s="21">
        <v>-0.10431654676258993</v>
      </c>
    </row>
    <row r="54" spans="1:19" ht="15" customHeight="1" x14ac:dyDescent="0.25">
      <c r="A54" t="s">
        <v>120</v>
      </c>
      <c r="D54" t="s">
        <v>121</v>
      </c>
      <c r="E54" s="30">
        <v>968</v>
      </c>
      <c r="F54" s="30">
        <v>948</v>
      </c>
      <c r="G54" s="30">
        <v>847</v>
      </c>
      <c r="H54" s="30">
        <v>888</v>
      </c>
      <c r="I54" s="30">
        <v>918</v>
      </c>
      <c r="J54" s="30">
        <v>911</v>
      </c>
      <c r="K54" s="30">
        <v>994</v>
      </c>
      <c r="L54" s="30">
        <v>927</v>
      </c>
      <c r="M54" s="30">
        <v>879</v>
      </c>
      <c r="N54" s="30">
        <v>899</v>
      </c>
      <c r="O54" s="30">
        <v>794</v>
      </c>
      <c r="P54" s="30">
        <v>758</v>
      </c>
      <c r="Q54" s="30">
        <v>996</v>
      </c>
      <c r="R54" s="31">
        <f>Number_of_planning_application_decisions[[#This Row],[2021/22]]-Number_of_planning_application_decisions[[#This Row],[2020/21]]</f>
        <v>238</v>
      </c>
      <c r="S54" s="21">
        <v>0.31398416886543534</v>
      </c>
    </row>
    <row r="55" spans="1:19" ht="15" customHeight="1" x14ac:dyDescent="0.25">
      <c r="A55" t="s">
        <v>122</v>
      </c>
      <c r="D55" t="s">
        <v>123</v>
      </c>
      <c r="E55" s="30">
        <v>529</v>
      </c>
      <c r="F55" s="30">
        <v>549</v>
      </c>
      <c r="G55" s="30">
        <v>528</v>
      </c>
      <c r="H55" s="30">
        <v>539</v>
      </c>
      <c r="I55" s="30">
        <v>522</v>
      </c>
      <c r="J55" s="30">
        <v>503</v>
      </c>
      <c r="K55" s="30">
        <v>508</v>
      </c>
      <c r="L55" s="30">
        <v>484</v>
      </c>
      <c r="M55" s="30">
        <v>476</v>
      </c>
      <c r="N55" s="30">
        <v>501</v>
      </c>
      <c r="O55" s="30">
        <v>464</v>
      </c>
      <c r="P55" s="30">
        <v>477</v>
      </c>
      <c r="Q55" s="30">
        <v>555</v>
      </c>
      <c r="R55" s="31">
        <f>Number_of_planning_application_decisions[[#This Row],[2021/22]]-Number_of_planning_application_decisions[[#This Row],[2020/21]]</f>
        <v>78</v>
      </c>
      <c r="S55" s="21">
        <v>0.16352201257861634</v>
      </c>
    </row>
    <row r="56" spans="1:19" ht="15" customHeight="1" x14ac:dyDescent="0.25">
      <c r="A56" t="s">
        <v>124</v>
      </c>
      <c r="D56" t="s">
        <v>125</v>
      </c>
      <c r="E56" s="30">
        <v>747</v>
      </c>
      <c r="F56" s="30">
        <v>716</v>
      </c>
      <c r="G56" s="30">
        <v>751</v>
      </c>
      <c r="H56" s="30">
        <v>740</v>
      </c>
      <c r="I56" s="30">
        <v>625</v>
      </c>
      <c r="J56" s="30">
        <v>656</v>
      </c>
      <c r="K56" s="30">
        <v>866</v>
      </c>
      <c r="L56" s="30">
        <v>907</v>
      </c>
      <c r="M56" s="30">
        <v>771</v>
      </c>
      <c r="N56" s="30">
        <v>753</v>
      </c>
      <c r="O56" s="30">
        <v>760</v>
      </c>
      <c r="P56" s="30">
        <v>890</v>
      </c>
      <c r="Q56" s="30">
        <v>879</v>
      </c>
      <c r="R56" s="31">
        <f>Number_of_planning_application_decisions[[#This Row],[2021/22]]-Number_of_planning_application_decisions[[#This Row],[2020/21]]</f>
        <v>-11</v>
      </c>
      <c r="S56" s="21">
        <v>-1.2359550561797753E-2</v>
      </c>
    </row>
    <row r="57" spans="1:19" ht="15" customHeight="1" x14ac:dyDescent="0.25">
      <c r="A57" t="s">
        <v>126</v>
      </c>
      <c r="D57" t="s">
        <v>127</v>
      </c>
      <c r="E57" s="30">
        <v>800</v>
      </c>
      <c r="F57" s="30">
        <v>727</v>
      </c>
      <c r="G57" s="30">
        <v>768</v>
      </c>
      <c r="H57" s="30">
        <v>782</v>
      </c>
      <c r="I57" s="30">
        <v>713</v>
      </c>
      <c r="J57" s="30">
        <v>587</v>
      </c>
      <c r="K57" s="30">
        <v>666</v>
      </c>
      <c r="L57" s="30">
        <v>651</v>
      </c>
      <c r="M57" s="30">
        <v>669</v>
      </c>
      <c r="N57" s="30">
        <v>642</v>
      </c>
      <c r="O57" s="30">
        <v>569</v>
      </c>
      <c r="P57" s="30">
        <v>657</v>
      </c>
      <c r="Q57" s="30">
        <v>785</v>
      </c>
      <c r="R57" s="31">
        <f>Number_of_planning_application_decisions[[#This Row],[2021/22]]-Number_of_planning_application_decisions[[#This Row],[2020/21]]</f>
        <v>128</v>
      </c>
      <c r="S57" s="21">
        <v>0.19482496194824961</v>
      </c>
    </row>
    <row r="58" spans="1:19" ht="15" customHeight="1" x14ac:dyDescent="0.25">
      <c r="A58" t="s">
        <v>128</v>
      </c>
      <c r="D58" t="s">
        <v>129</v>
      </c>
      <c r="E58" s="30">
        <v>411</v>
      </c>
      <c r="F58" s="30">
        <v>386</v>
      </c>
      <c r="G58" s="30">
        <v>371</v>
      </c>
      <c r="H58" s="30">
        <v>380</v>
      </c>
      <c r="I58" s="30">
        <v>338</v>
      </c>
      <c r="J58" s="30">
        <v>326</v>
      </c>
      <c r="K58" s="30">
        <v>303</v>
      </c>
      <c r="L58" s="30">
        <v>376</v>
      </c>
      <c r="M58" s="30">
        <v>401</v>
      </c>
      <c r="N58" s="30">
        <v>393</v>
      </c>
      <c r="O58" s="30">
        <v>303</v>
      </c>
      <c r="P58" s="30">
        <v>426</v>
      </c>
      <c r="Q58" s="30">
        <v>401</v>
      </c>
      <c r="R58" s="31">
        <f>Number_of_planning_application_decisions[[#This Row],[2021/22]]-Number_of_planning_application_decisions[[#This Row],[2020/21]]</f>
        <v>-25</v>
      </c>
      <c r="S58" s="21">
        <v>-5.8685446009389672E-2</v>
      </c>
    </row>
    <row r="59" spans="1:19" ht="15" customHeight="1" x14ac:dyDescent="0.25">
      <c r="A59" t="s">
        <v>130</v>
      </c>
      <c r="D59" t="s">
        <v>131</v>
      </c>
      <c r="E59" s="30">
        <v>641</v>
      </c>
      <c r="F59" s="30">
        <v>659</v>
      </c>
      <c r="G59" s="30">
        <v>583</v>
      </c>
      <c r="H59" s="30">
        <v>585</v>
      </c>
      <c r="I59" s="30">
        <v>572</v>
      </c>
      <c r="J59" s="30">
        <v>538</v>
      </c>
      <c r="K59" s="30">
        <v>530</v>
      </c>
      <c r="L59" s="30">
        <v>568</v>
      </c>
      <c r="M59" s="30">
        <v>588</v>
      </c>
      <c r="N59" s="30">
        <v>539</v>
      </c>
      <c r="O59" s="30">
        <v>510</v>
      </c>
      <c r="P59" s="30">
        <v>667</v>
      </c>
      <c r="Q59" s="30">
        <v>650</v>
      </c>
      <c r="R59" s="31">
        <f>Number_of_planning_application_decisions[[#This Row],[2021/22]]-Number_of_planning_application_decisions[[#This Row],[2020/21]]</f>
        <v>-17</v>
      </c>
      <c r="S59" s="21">
        <v>-2.5487256371814093E-2</v>
      </c>
    </row>
    <row r="60" spans="1:19" ht="15" customHeight="1" x14ac:dyDescent="0.25">
      <c r="A60" t="s">
        <v>132</v>
      </c>
      <c r="D60" t="s">
        <v>133</v>
      </c>
      <c r="E60" s="30">
        <v>915</v>
      </c>
      <c r="F60" s="30">
        <v>933</v>
      </c>
      <c r="G60" s="30">
        <v>941</v>
      </c>
      <c r="H60" s="30">
        <v>883</v>
      </c>
      <c r="I60" s="30">
        <v>904</v>
      </c>
      <c r="J60" s="30">
        <v>865</v>
      </c>
      <c r="K60" s="30">
        <v>810</v>
      </c>
      <c r="L60" s="30">
        <v>860</v>
      </c>
      <c r="M60" s="30">
        <v>855</v>
      </c>
      <c r="N60" s="30">
        <v>803</v>
      </c>
      <c r="O60" s="30">
        <v>766</v>
      </c>
      <c r="P60" s="30">
        <v>830</v>
      </c>
      <c r="Q60" s="30">
        <v>904</v>
      </c>
      <c r="R60" s="31">
        <f>Number_of_planning_application_decisions[[#This Row],[2021/22]]-Number_of_planning_application_decisions[[#This Row],[2020/21]]</f>
        <v>74</v>
      </c>
      <c r="S60" s="21">
        <v>8.91566265060241E-2</v>
      </c>
    </row>
    <row r="61" spans="1:19" ht="15" customHeight="1" x14ac:dyDescent="0.25">
      <c r="A61" t="s">
        <v>134</v>
      </c>
      <c r="D61" t="s">
        <v>135</v>
      </c>
      <c r="E61" s="30">
        <v>862</v>
      </c>
      <c r="F61" s="30">
        <v>785</v>
      </c>
      <c r="G61" s="30">
        <v>748</v>
      </c>
      <c r="H61" s="30">
        <v>724</v>
      </c>
      <c r="I61" s="30">
        <v>830</v>
      </c>
      <c r="J61" s="30">
        <v>668</v>
      </c>
      <c r="K61" s="30">
        <v>761</v>
      </c>
      <c r="L61" s="30">
        <v>742</v>
      </c>
      <c r="M61" s="30">
        <v>763</v>
      </c>
      <c r="N61" s="30">
        <v>711</v>
      </c>
      <c r="O61" s="30">
        <v>628</v>
      </c>
      <c r="P61" s="30">
        <v>726</v>
      </c>
      <c r="Q61" s="30">
        <v>731</v>
      </c>
      <c r="R61" s="31">
        <f>Number_of_planning_application_decisions[[#This Row],[2021/22]]-Number_of_planning_application_decisions[[#This Row],[2020/21]]</f>
        <v>5</v>
      </c>
      <c r="S61" s="21">
        <v>6.8870523415977963E-3</v>
      </c>
    </row>
    <row r="62" spans="1:19" s="12" customFormat="1" ht="15" customHeight="1" x14ac:dyDescent="0.25">
      <c r="A62" s="32"/>
      <c r="B62" s="32"/>
      <c r="C62" s="32" t="s">
        <v>136</v>
      </c>
      <c r="D62" s="32" t="s">
        <v>34</v>
      </c>
      <c r="E62" s="33"/>
      <c r="F62" s="33"/>
      <c r="G62" s="33"/>
      <c r="H62" s="33"/>
      <c r="I62" s="33"/>
      <c r="J62" s="33"/>
      <c r="K62" s="33"/>
      <c r="L62" s="33"/>
      <c r="M62" s="33"/>
      <c r="N62" s="33"/>
      <c r="O62" s="33"/>
      <c r="P62" s="33"/>
      <c r="Q62" s="33"/>
      <c r="R62" s="34"/>
      <c r="S62" s="35"/>
    </row>
    <row r="63" spans="1:19" ht="15" customHeight="1" x14ac:dyDescent="0.25">
      <c r="A63" t="s">
        <v>137</v>
      </c>
      <c r="D63" t="s">
        <v>138</v>
      </c>
      <c r="E63" s="30">
        <v>486</v>
      </c>
      <c r="F63" s="30">
        <v>485</v>
      </c>
      <c r="G63" s="30">
        <v>465</v>
      </c>
      <c r="H63" s="30">
        <v>487</v>
      </c>
      <c r="I63" s="30">
        <v>464</v>
      </c>
      <c r="J63" s="30">
        <v>537</v>
      </c>
      <c r="K63" s="30">
        <v>498</v>
      </c>
      <c r="L63" s="30">
        <v>424</v>
      </c>
      <c r="M63" s="30">
        <v>451</v>
      </c>
      <c r="N63" s="30">
        <v>394</v>
      </c>
      <c r="O63" s="30">
        <v>389</v>
      </c>
      <c r="P63" s="30">
        <v>517</v>
      </c>
      <c r="Q63" s="30">
        <v>443</v>
      </c>
      <c r="R63" s="31">
        <f>Number_of_planning_application_decisions[[#This Row],[2021/22]]-Number_of_planning_application_decisions[[#This Row],[2020/21]]</f>
        <v>-74</v>
      </c>
      <c r="S63" s="21">
        <v>-0.14313346228239845</v>
      </c>
    </row>
    <row r="64" spans="1:19" ht="15" customHeight="1" x14ac:dyDescent="0.25">
      <c r="A64" t="s">
        <v>139</v>
      </c>
      <c r="D64" t="s">
        <v>140</v>
      </c>
      <c r="E64" s="30">
        <v>2290</v>
      </c>
      <c r="F64" s="30">
        <v>2168</v>
      </c>
      <c r="G64" s="30">
        <v>2085</v>
      </c>
      <c r="H64" s="30">
        <v>2293</v>
      </c>
      <c r="I64" s="30">
        <v>1935</v>
      </c>
      <c r="J64" s="30">
        <v>1836</v>
      </c>
      <c r="K64" s="30">
        <v>1985</v>
      </c>
      <c r="L64" s="30">
        <v>1944</v>
      </c>
      <c r="M64" s="30">
        <v>2103</v>
      </c>
      <c r="N64" s="30">
        <v>1914</v>
      </c>
      <c r="O64" s="30">
        <v>1721</v>
      </c>
      <c r="P64" s="30">
        <v>1754</v>
      </c>
      <c r="Q64" s="30">
        <v>1879</v>
      </c>
      <c r="R64" s="31">
        <f>Number_of_planning_application_decisions[[#This Row],[2021/22]]-Number_of_planning_application_decisions[[#This Row],[2020/21]]</f>
        <v>125</v>
      </c>
      <c r="S64" s="21">
        <v>7.1265678449258837E-2</v>
      </c>
    </row>
    <row r="65" spans="1:19" ht="15" customHeight="1" x14ac:dyDescent="0.25">
      <c r="A65" t="s">
        <v>141</v>
      </c>
      <c r="D65" t="s">
        <v>142</v>
      </c>
      <c r="E65" s="30">
        <v>1431</v>
      </c>
      <c r="F65" s="30">
        <v>1589</v>
      </c>
      <c r="G65" s="30">
        <v>1504</v>
      </c>
      <c r="H65" s="30">
        <v>1310</v>
      </c>
      <c r="I65" s="30">
        <v>1424</v>
      </c>
      <c r="J65" s="30">
        <v>1138</v>
      </c>
      <c r="K65" s="30">
        <v>1313</v>
      </c>
      <c r="L65" s="30">
        <v>1423</v>
      </c>
      <c r="M65" s="30">
        <v>1387</v>
      </c>
      <c r="N65" s="30">
        <v>1412</v>
      </c>
      <c r="O65" s="30">
        <v>1213</v>
      </c>
      <c r="P65" s="30">
        <v>1428</v>
      </c>
      <c r="Q65" s="30">
        <v>1457</v>
      </c>
      <c r="R65" s="31">
        <f>Number_of_planning_application_decisions[[#This Row],[2021/22]]-Number_of_planning_application_decisions[[#This Row],[2020/21]]</f>
        <v>29</v>
      </c>
      <c r="S65" s="21">
        <v>2.0308123249299721E-2</v>
      </c>
    </row>
    <row r="66" spans="1:19" ht="15" customHeight="1" x14ac:dyDescent="0.25">
      <c r="A66" t="s">
        <v>143</v>
      </c>
      <c r="D66" t="s">
        <v>144</v>
      </c>
      <c r="E66" s="30">
        <v>995</v>
      </c>
      <c r="F66" s="30">
        <v>1024</v>
      </c>
      <c r="G66" s="30">
        <v>898</v>
      </c>
      <c r="H66" s="30">
        <v>811</v>
      </c>
      <c r="I66" s="30">
        <v>845</v>
      </c>
      <c r="J66" s="30">
        <v>689</v>
      </c>
      <c r="K66" s="30">
        <v>701</v>
      </c>
      <c r="L66" s="30">
        <v>709</v>
      </c>
      <c r="M66" s="30">
        <v>685</v>
      </c>
      <c r="N66" s="30">
        <v>669</v>
      </c>
      <c r="O66" s="30">
        <v>644</v>
      </c>
      <c r="P66" s="30">
        <v>803</v>
      </c>
      <c r="Q66" s="30">
        <v>754</v>
      </c>
      <c r="R66" s="31">
        <f>Number_of_planning_application_decisions[[#This Row],[2021/22]]-Number_of_planning_application_decisions[[#This Row],[2020/21]]</f>
        <v>-49</v>
      </c>
      <c r="S66" s="21">
        <v>-6.1021170610211707E-2</v>
      </c>
    </row>
    <row r="67" spans="1:19" ht="15" customHeight="1" x14ac:dyDescent="0.25">
      <c r="A67" t="s">
        <v>145</v>
      </c>
      <c r="D67" t="s">
        <v>146</v>
      </c>
      <c r="E67" s="30">
        <v>1387</v>
      </c>
      <c r="F67" s="30">
        <v>1293</v>
      </c>
      <c r="G67" s="30">
        <v>1284</v>
      </c>
      <c r="H67" s="30">
        <v>1345</v>
      </c>
      <c r="I67" s="30">
        <v>1307</v>
      </c>
      <c r="J67" s="30">
        <v>1265</v>
      </c>
      <c r="K67" s="30">
        <v>1314</v>
      </c>
      <c r="L67" s="30">
        <v>1268</v>
      </c>
      <c r="M67" s="30">
        <v>1246</v>
      </c>
      <c r="N67" s="30">
        <v>1363</v>
      </c>
      <c r="O67" s="30">
        <v>1163</v>
      </c>
      <c r="P67" s="30">
        <v>1259</v>
      </c>
      <c r="Q67" s="30">
        <v>1567</v>
      </c>
      <c r="R67" s="31">
        <f>Number_of_planning_application_decisions[[#This Row],[2021/22]]-Number_of_planning_application_decisions[[#This Row],[2020/21]]</f>
        <v>308</v>
      </c>
      <c r="S67" s="21">
        <v>0.24463860206513105</v>
      </c>
    </row>
    <row r="68" spans="1:19" s="12" customFormat="1" ht="15" customHeight="1" x14ac:dyDescent="0.25">
      <c r="A68" s="26" t="s">
        <v>147</v>
      </c>
      <c r="B68" s="26" t="s">
        <v>148</v>
      </c>
      <c r="C68" s="26"/>
      <c r="D68" s="26" t="s">
        <v>34</v>
      </c>
      <c r="E68" s="27">
        <v>34279</v>
      </c>
      <c r="F68" s="27">
        <v>34779</v>
      </c>
      <c r="G68" s="27">
        <v>33735</v>
      </c>
      <c r="H68" s="27">
        <v>32176</v>
      </c>
      <c r="I68" s="27">
        <v>31570</v>
      </c>
      <c r="J68" s="27">
        <v>31022</v>
      </c>
      <c r="K68" s="27">
        <v>32062</v>
      </c>
      <c r="L68" s="27">
        <v>33024</v>
      </c>
      <c r="M68" s="27">
        <v>32789</v>
      </c>
      <c r="N68" s="27">
        <v>31465</v>
      </c>
      <c r="O68" s="27">
        <v>29033</v>
      </c>
      <c r="P68" s="27">
        <v>33290</v>
      </c>
      <c r="Q68" s="27">
        <v>33434</v>
      </c>
      <c r="R68" s="28">
        <f>Number_of_planning_application_decisions[[#This Row],[2021/22]]-Number_of_planning_application_decisions[[#This Row],[2020/21]]</f>
        <v>144</v>
      </c>
      <c r="S68" s="29">
        <v>4.3256233103033948E-3</v>
      </c>
    </row>
    <row r="69" spans="1:19" s="12" customFormat="1" ht="15" customHeight="1" x14ac:dyDescent="0.25">
      <c r="A69" s="32"/>
      <c r="B69" s="32"/>
      <c r="C69" s="32" t="s">
        <v>149</v>
      </c>
      <c r="D69" s="32" t="s">
        <v>34</v>
      </c>
      <c r="E69" s="33"/>
      <c r="F69" s="33"/>
      <c r="G69" s="33"/>
      <c r="H69" s="33"/>
      <c r="I69" s="33"/>
      <c r="J69" s="33"/>
      <c r="K69" s="33"/>
      <c r="L69" s="33"/>
      <c r="M69" s="33"/>
      <c r="N69" s="33"/>
      <c r="O69" s="33"/>
      <c r="P69" s="33"/>
      <c r="Q69" s="33"/>
      <c r="R69" s="34"/>
      <c r="S69" s="35"/>
    </row>
    <row r="70" spans="1:19" ht="15" customHeight="1" x14ac:dyDescent="0.25">
      <c r="A70" t="s">
        <v>150</v>
      </c>
      <c r="D70" t="s">
        <v>151</v>
      </c>
      <c r="E70" s="30">
        <v>2748</v>
      </c>
      <c r="F70" s="30">
        <v>2924</v>
      </c>
      <c r="G70" s="30">
        <v>2673</v>
      </c>
      <c r="H70" s="30">
        <v>2580</v>
      </c>
      <c r="I70" s="30">
        <v>2531</v>
      </c>
      <c r="J70" s="30">
        <v>2531</v>
      </c>
      <c r="K70" s="30">
        <v>2631</v>
      </c>
      <c r="L70" s="30">
        <v>2809</v>
      </c>
      <c r="M70" s="30">
        <v>2837</v>
      </c>
      <c r="N70" s="30">
        <v>2639</v>
      </c>
      <c r="O70" s="30">
        <v>2603</v>
      </c>
      <c r="P70" s="30">
        <v>2663</v>
      </c>
      <c r="Q70" s="30">
        <v>2857</v>
      </c>
      <c r="R70" s="31">
        <f>Number_of_planning_application_decisions[[#This Row],[2021/22]]-Number_of_planning_application_decisions[[#This Row],[2020/21]]</f>
        <v>194</v>
      </c>
      <c r="S70" s="21">
        <v>7.2850168982350735E-2</v>
      </c>
    </row>
    <row r="71" spans="1:19" ht="15" customHeight="1" x14ac:dyDescent="0.25">
      <c r="A71" t="s">
        <v>152</v>
      </c>
      <c r="D71" t="s">
        <v>153</v>
      </c>
      <c r="E71" s="30">
        <v>977</v>
      </c>
      <c r="F71" s="30">
        <v>1012</v>
      </c>
      <c r="G71" s="30">
        <v>897</v>
      </c>
      <c r="H71" s="30">
        <v>905</v>
      </c>
      <c r="I71" s="30">
        <v>842</v>
      </c>
      <c r="J71" s="30">
        <v>785</v>
      </c>
      <c r="K71" s="30">
        <v>821</v>
      </c>
      <c r="L71" s="30">
        <v>902</v>
      </c>
      <c r="M71" s="30">
        <v>787</v>
      </c>
      <c r="N71" s="30">
        <v>758</v>
      </c>
      <c r="O71" s="30">
        <v>702</v>
      </c>
      <c r="P71" s="30">
        <v>793</v>
      </c>
      <c r="Q71" s="30">
        <v>681</v>
      </c>
      <c r="R71" s="31">
        <f>Number_of_planning_application_decisions[[#This Row],[2021/22]]-Number_of_planning_application_decisions[[#This Row],[2020/21]]</f>
        <v>-112</v>
      </c>
      <c r="S71" s="21">
        <v>-0.14123581336696092</v>
      </c>
    </row>
    <row r="72" spans="1:19" s="12" customFormat="1" ht="15" customHeight="1" x14ac:dyDescent="0.25">
      <c r="A72" s="32"/>
      <c r="B72" s="32"/>
      <c r="C72" s="32" t="s">
        <v>154</v>
      </c>
      <c r="D72" s="32" t="s">
        <v>34</v>
      </c>
      <c r="E72" s="33"/>
      <c r="F72" s="33"/>
      <c r="G72" s="33"/>
      <c r="H72" s="33"/>
      <c r="I72" s="33"/>
      <c r="J72" s="33"/>
      <c r="K72" s="33"/>
      <c r="L72" s="33"/>
      <c r="M72" s="33"/>
      <c r="N72" s="33"/>
      <c r="O72" s="33"/>
      <c r="P72" s="33"/>
      <c r="Q72" s="33"/>
      <c r="R72" s="34"/>
      <c r="S72" s="35"/>
    </row>
    <row r="73" spans="1:19" ht="15" customHeight="1" x14ac:dyDescent="0.25">
      <c r="A73" t="s">
        <v>155</v>
      </c>
      <c r="D73" t="s">
        <v>156</v>
      </c>
      <c r="E73" s="30">
        <v>826</v>
      </c>
      <c r="F73" s="30">
        <v>874</v>
      </c>
      <c r="G73" s="30">
        <v>720</v>
      </c>
      <c r="H73" s="30">
        <v>645</v>
      </c>
      <c r="I73" s="30">
        <v>705</v>
      </c>
      <c r="J73" s="30">
        <v>682</v>
      </c>
      <c r="K73" s="30">
        <v>642</v>
      </c>
      <c r="L73" s="30">
        <v>667</v>
      </c>
      <c r="M73" s="30">
        <v>602</v>
      </c>
      <c r="N73" s="30">
        <v>578</v>
      </c>
      <c r="O73" s="30">
        <v>569</v>
      </c>
      <c r="P73" s="30">
        <v>650</v>
      </c>
      <c r="Q73" s="30">
        <v>586</v>
      </c>
      <c r="R73" s="31">
        <f>Number_of_planning_application_decisions[[#This Row],[2021/22]]-Number_of_planning_application_decisions[[#This Row],[2020/21]]</f>
        <v>-64</v>
      </c>
      <c r="S73" s="21">
        <v>-9.8461538461538461E-2</v>
      </c>
    </row>
    <row r="74" spans="1:19" ht="15" customHeight="1" x14ac:dyDescent="0.25">
      <c r="A74" t="s">
        <v>157</v>
      </c>
      <c r="D74" t="s">
        <v>158</v>
      </c>
      <c r="E74" s="30">
        <v>1246</v>
      </c>
      <c r="F74" s="30">
        <v>1243</v>
      </c>
      <c r="G74" s="30">
        <v>1238</v>
      </c>
      <c r="H74" s="30">
        <v>1076</v>
      </c>
      <c r="I74" s="30">
        <v>1136</v>
      </c>
      <c r="J74" s="30">
        <v>945</v>
      </c>
      <c r="K74" s="30">
        <v>1093</v>
      </c>
      <c r="L74" s="30">
        <v>1032</v>
      </c>
      <c r="M74" s="30">
        <v>988</v>
      </c>
      <c r="N74" s="30">
        <v>1033</v>
      </c>
      <c r="O74" s="30">
        <v>936</v>
      </c>
      <c r="P74" s="30">
        <v>1042</v>
      </c>
      <c r="Q74" s="30">
        <v>1093</v>
      </c>
      <c r="R74" s="31">
        <f>Number_of_planning_application_decisions[[#This Row],[2021/22]]-Number_of_planning_application_decisions[[#This Row],[2020/21]]</f>
        <v>51</v>
      </c>
      <c r="S74" s="21">
        <v>4.894433781190019E-2</v>
      </c>
    </row>
    <row r="75" spans="1:19" s="12" customFormat="1" ht="15" customHeight="1" x14ac:dyDescent="0.25">
      <c r="A75" s="32"/>
      <c r="B75" s="32"/>
      <c r="C75" s="32" t="s">
        <v>159</v>
      </c>
      <c r="D75" s="32" t="s">
        <v>34</v>
      </c>
      <c r="E75" s="33"/>
      <c r="F75" s="33"/>
      <c r="G75" s="33"/>
      <c r="H75" s="33"/>
      <c r="I75" s="33"/>
      <c r="J75" s="33"/>
      <c r="K75" s="33"/>
      <c r="L75" s="33"/>
      <c r="M75" s="33"/>
      <c r="N75" s="33"/>
      <c r="O75" s="33"/>
      <c r="P75" s="33"/>
      <c r="Q75" s="33"/>
      <c r="R75" s="34"/>
      <c r="S75" s="35"/>
    </row>
    <row r="76" spans="1:19" ht="15" customHeight="1" x14ac:dyDescent="0.25">
      <c r="A76" t="s">
        <v>160</v>
      </c>
      <c r="D76" t="s">
        <v>161</v>
      </c>
      <c r="E76" s="30">
        <v>1561</v>
      </c>
      <c r="F76" s="30">
        <v>1599</v>
      </c>
      <c r="G76" s="30">
        <v>1664</v>
      </c>
      <c r="H76" s="30">
        <v>1650</v>
      </c>
      <c r="I76" s="30">
        <v>1772</v>
      </c>
      <c r="J76" s="30">
        <v>1606</v>
      </c>
      <c r="K76" s="30">
        <v>1670</v>
      </c>
      <c r="L76" s="30">
        <v>1635</v>
      </c>
      <c r="M76" s="30">
        <v>1759</v>
      </c>
      <c r="N76" s="30">
        <v>1619</v>
      </c>
      <c r="O76" s="30">
        <v>1536</v>
      </c>
      <c r="P76" s="30">
        <v>1542</v>
      </c>
      <c r="Q76" s="30">
        <v>1567</v>
      </c>
      <c r="R76" s="31">
        <f>Number_of_planning_application_decisions[[#This Row],[2021/22]]-Number_of_planning_application_decisions[[#This Row],[2020/21]]</f>
        <v>25</v>
      </c>
      <c r="S76" s="21">
        <v>1.621271076523995E-2</v>
      </c>
    </row>
    <row r="77" spans="1:19" ht="15" customHeight="1" x14ac:dyDescent="0.25">
      <c r="A77" t="s">
        <v>162</v>
      </c>
      <c r="D77" t="s">
        <v>163</v>
      </c>
      <c r="E77" s="30" t="s">
        <v>53</v>
      </c>
      <c r="F77" s="30">
        <v>640</v>
      </c>
      <c r="G77" s="30">
        <v>595</v>
      </c>
      <c r="H77" s="30">
        <v>585</v>
      </c>
      <c r="I77" s="30">
        <v>592</v>
      </c>
      <c r="J77" s="30">
        <v>643</v>
      </c>
      <c r="K77" s="30">
        <v>641</v>
      </c>
      <c r="L77" s="30">
        <v>699</v>
      </c>
      <c r="M77" s="30">
        <v>636</v>
      </c>
      <c r="N77" s="30">
        <v>673</v>
      </c>
      <c r="O77" s="30">
        <v>580</v>
      </c>
      <c r="P77" s="30">
        <v>574</v>
      </c>
      <c r="Q77" s="30">
        <v>707</v>
      </c>
      <c r="R77" s="31">
        <f>Number_of_planning_application_decisions[[#This Row],[2021/22]]-Number_of_planning_application_decisions[[#This Row],[2020/21]]</f>
        <v>133</v>
      </c>
      <c r="S77" s="21">
        <v>0.23170731707317074</v>
      </c>
    </row>
    <row r="78" spans="1:19" ht="15" customHeight="1" x14ac:dyDescent="0.25">
      <c r="A78" t="s">
        <v>164</v>
      </c>
      <c r="D78" t="s">
        <v>165</v>
      </c>
      <c r="E78" s="30">
        <v>1172</v>
      </c>
      <c r="F78" s="30">
        <v>1150</v>
      </c>
      <c r="G78" s="30">
        <v>1155</v>
      </c>
      <c r="H78" s="30">
        <v>985</v>
      </c>
      <c r="I78" s="30">
        <v>1147</v>
      </c>
      <c r="J78" s="30">
        <v>1043</v>
      </c>
      <c r="K78" s="30">
        <v>1119</v>
      </c>
      <c r="L78" s="30">
        <v>1190</v>
      </c>
      <c r="M78" s="30">
        <v>1123</v>
      </c>
      <c r="N78" s="30">
        <v>1200</v>
      </c>
      <c r="O78" s="30">
        <v>1149</v>
      </c>
      <c r="P78" s="30">
        <v>1419</v>
      </c>
      <c r="Q78" s="30">
        <v>1248</v>
      </c>
      <c r="R78" s="31">
        <f>Number_of_planning_application_decisions[[#This Row],[2021/22]]-Number_of_planning_application_decisions[[#This Row],[2020/21]]</f>
        <v>-171</v>
      </c>
      <c r="S78" s="21">
        <v>-0.12050739957716702</v>
      </c>
    </row>
    <row r="79" spans="1:19" ht="15" customHeight="1" x14ac:dyDescent="0.25">
      <c r="A79" t="s">
        <v>166</v>
      </c>
      <c r="D79" t="s">
        <v>167</v>
      </c>
      <c r="E79" s="30">
        <v>1881</v>
      </c>
      <c r="F79" s="30">
        <v>1927</v>
      </c>
      <c r="G79" s="30">
        <v>1992</v>
      </c>
      <c r="H79" s="30">
        <v>1896</v>
      </c>
      <c r="I79" s="30">
        <v>1768</v>
      </c>
      <c r="J79" s="30">
        <v>1936</v>
      </c>
      <c r="K79" s="30">
        <v>2078</v>
      </c>
      <c r="L79" s="30">
        <v>2169</v>
      </c>
      <c r="M79" s="30">
        <v>2209</v>
      </c>
      <c r="N79" s="30">
        <v>2103</v>
      </c>
      <c r="O79" s="30">
        <v>1748</v>
      </c>
      <c r="P79" s="30">
        <v>2084</v>
      </c>
      <c r="Q79" s="30">
        <v>2154</v>
      </c>
      <c r="R79" s="31">
        <f>Number_of_planning_application_decisions[[#This Row],[2021/22]]-Number_of_planning_application_decisions[[#This Row],[2020/21]]</f>
        <v>70</v>
      </c>
      <c r="S79" s="21">
        <v>3.358925143953935E-2</v>
      </c>
    </row>
    <row r="80" spans="1:19" ht="15" customHeight="1" x14ac:dyDescent="0.25">
      <c r="A80" t="s">
        <v>168</v>
      </c>
      <c r="D80" t="s">
        <v>169</v>
      </c>
      <c r="E80" s="30">
        <v>569</v>
      </c>
      <c r="F80" s="30">
        <v>574</v>
      </c>
      <c r="G80" s="30">
        <v>464</v>
      </c>
      <c r="H80" s="30">
        <v>488</v>
      </c>
      <c r="I80" s="30">
        <v>476</v>
      </c>
      <c r="J80" s="30">
        <v>546</v>
      </c>
      <c r="K80" s="30">
        <v>518</v>
      </c>
      <c r="L80" s="30">
        <v>504</v>
      </c>
      <c r="M80" s="30">
        <v>490</v>
      </c>
      <c r="N80" s="30">
        <v>478</v>
      </c>
      <c r="O80" s="30">
        <v>425</v>
      </c>
      <c r="P80" s="30">
        <v>532</v>
      </c>
      <c r="Q80" s="30">
        <v>484</v>
      </c>
      <c r="R80" s="31">
        <f>Number_of_planning_application_decisions[[#This Row],[2021/22]]-Number_of_planning_application_decisions[[#This Row],[2020/21]]</f>
        <v>-48</v>
      </c>
      <c r="S80" s="21">
        <v>-9.0225563909774431E-2</v>
      </c>
    </row>
    <row r="81" spans="1:19" ht="15" customHeight="1" x14ac:dyDescent="0.25">
      <c r="A81" t="s">
        <v>170</v>
      </c>
      <c r="D81" t="s">
        <v>171</v>
      </c>
      <c r="E81" s="30">
        <v>672</v>
      </c>
      <c r="F81" s="30">
        <v>612</v>
      </c>
      <c r="G81" s="30">
        <v>697</v>
      </c>
      <c r="H81" s="30">
        <v>621</v>
      </c>
      <c r="I81" s="30">
        <v>594</v>
      </c>
      <c r="J81" s="30">
        <v>583</v>
      </c>
      <c r="K81" s="30">
        <v>655</v>
      </c>
      <c r="L81" s="30">
        <v>605</v>
      </c>
      <c r="M81" s="30">
        <v>579</v>
      </c>
      <c r="N81" s="30">
        <v>593</v>
      </c>
      <c r="O81" s="30">
        <v>571</v>
      </c>
      <c r="P81" s="30">
        <v>642</v>
      </c>
      <c r="Q81" s="30">
        <v>621</v>
      </c>
      <c r="R81" s="31">
        <f>Number_of_planning_application_decisions[[#This Row],[2021/22]]-Number_of_planning_application_decisions[[#This Row],[2020/21]]</f>
        <v>-21</v>
      </c>
      <c r="S81" s="21">
        <v>-3.2710280373831772E-2</v>
      </c>
    </row>
    <row r="82" spans="1:19" ht="15" customHeight="1" x14ac:dyDescent="0.25">
      <c r="A82" t="s">
        <v>172</v>
      </c>
      <c r="D82" t="s">
        <v>173</v>
      </c>
      <c r="E82" s="30">
        <v>746</v>
      </c>
      <c r="F82" s="30">
        <v>783</v>
      </c>
      <c r="G82" s="30">
        <v>730</v>
      </c>
      <c r="H82" s="30">
        <v>692</v>
      </c>
      <c r="I82" s="30">
        <v>635</v>
      </c>
      <c r="J82" s="30">
        <v>656</v>
      </c>
      <c r="K82" s="30">
        <v>661</v>
      </c>
      <c r="L82" s="30">
        <v>664</v>
      </c>
      <c r="M82" s="30">
        <v>778</v>
      </c>
      <c r="N82" s="30">
        <v>759</v>
      </c>
      <c r="O82" s="30">
        <v>641</v>
      </c>
      <c r="P82" s="30">
        <v>679</v>
      </c>
      <c r="Q82" s="30">
        <v>798</v>
      </c>
      <c r="R82" s="31">
        <f>Number_of_planning_application_decisions[[#This Row],[2021/22]]-Number_of_planning_application_decisions[[#This Row],[2020/21]]</f>
        <v>119</v>
      </c>
      <c r="S82" s="21">
        <v>0.17525773195876287</v>
      </c>
    </row>
    <row r="83" spans="1:19" ht="15" customHeight="1" x14ac:dyDescent="0.25">
      <c r="A83" t="s">
        <v>174</v>
      </c>
      <c r="D83" t="s">
        <v>175</v>
      </c>
      <c r="E83" s="30">
        <v>699</v>
      </c>
      <c r="F83" s="30">
        <v>774</v>
      </c>
      <c r="G83" s="30">
        <v>747</v>
      </c>
      <c r="H83" s="30">
        <v>712</v>
      </c>
      <c r="I83" s="30">
        <v>716</v>
      </c>
      <c r="J83" s="30">
        <v>698</v>
      </c>
      <c r="K83" s="30">
        <v>712</v>
      </c>
      <c r="L83" s="30">
        <v>842</v>
      </c>
      <c r="M83" s="30">
        <v>733</v>
      </c>
      <c r="N83" s="30">
        <v>624</v>
      </c>
      <c r="O83" s="30">
        <v>636</v>
      </c>
      <c r="P83" s="30">
        <v>677</v>
      </c>
      <c r="Q83" s="30">
        <v>749</v>
      </c>
      <c r="R83" s="31">
        <f>Number_of_planning_application_decisions[[#This Row],[2021/22]]-Number_of_planning_application_decisions[[#This Row],[2020/21]]</f>
        <v>72</v>
      </c>
      <c r="S83" s="21">
        <v>0.10635155096011817</v>
      </c>
    </row>
    <row r="84" spans="1:19" s="12" customFormat="1" ht="15" customHeight="1" x14ac:dyDescent="0.25">
      <c r="A84" s="32"/>
      <c r="B84" s="32"/>
      <c r="C84" s="32" t="s">
        <v>176</v>
      </c>
      <c r="D84" s="32" t="s">
        <v>34</v>
      </c>
      <c r="E84" s="33"/>
      <c r="F84" s="33"/>
      <c r="G84" s="33"/>
      <c r="H84" s="33"/>
      <c r="I84" s="33"/>
      <c r="J84" s="33"/>
      <c r="K84" s="33"/>
      <c r="L84" s="33"/>
      <c r="M84" s="33"/>
      <c r="N84" s="33"/>
      <c r="O84" s="33"/>
      <c r="P84" s="33"/>
      <c r="Q84" s="33"/>
      <c r="R84" s="34"/>
      <c r="S84" s="35"/>
    </row>
    <row r="85" spans="1:19" ht="15" customHeight="1" x14ac:dyDescent="0.25">
      <c r="A85" t="s">
        <v>177</v>
      </c>
      <c r="D85" t="s">
        <v>178</v>
      </c>
      <c r="E85" s="30">
        <v>1227</v>
      </c>
      <c r="F85" s="30">
        <v>1186</v>
      </c>
      <c r="G85" s="30" t="s">
        <v>53</v>
      </c>
      <c r="H85" s="30">
        <v>1037</v>
      </c>
      <c r="I85" s="30">
        <v>910</v>
      </c>
      <c r="J85" s="30">
        <v>931</v>
      </c>
      <c r="K85" s="30">
        <v>881</v>
      </c>
      <c r="L85" s="30">
        <v>940</v>
      </c>
      <c r="M85" s="30">
        <v>932</v>
      </c>
      <c r="N85" s="30">
        <v>844</v>
      </c>
      <c r="O85" s="30">
        <v>861</v>
      </c>
      <c r="P85" s="30">
        <v>1026</v>
      </c>
      <c r="Q85" s="30">
        <v>923</v>
      </c>
      <c r="R85" s="31">
        <f>Number_of_planning_application_decisions[[#This Row],[2021/22]]-Number_of_planning_application_decisions[[#This Row],[2020/21]]</f>
        <v>-103</v>
      </c>
      <c r="S85" s="21">
        <v>-0.10038986354775828</v>
      </c>
    </row>
    <row r="86" spans="1:19" ht="15" customHeight="1" x14ac:dyDescent="0.25">
      <c r="A86" t="s">
        <v>179</v>
      </c>
      <c r="D86" t="s">
        <v>180</v>
      </c>
      <c r="E86" s="30" t="s">
        <v>53</v>
      </c>
      <c r="F86" s="30">
        <v>1554</v>
      </c>
      <c r="G86" s="30">
        <v>1542</v>
      </c>
      <c r="H86" s="30">
        <v>1361</v>
      </c>
      <c r="I86" s="30">
        <v>1296</v>
      </c>
      <c r="J86" s="30">
        <v>1349</v>
      </c>
      <c r="K86" s="30">
        <v>1358</v>
      </c>
      <c r="L86" s="30">
        <v>1300</v>
      </c>
      <c r="M86" s="30">
        <v>1332</v>
      </c>
      <c r="N86" s="30">
        <v>1259</v>
      </c>
      <c r="O86" s="30">
        <v>1207</v>
      </c>
      <c r="P86" s="30">
        <v>1360</v>
      </c>
      <c r="Q86" s="30">
        <v>1217</v>
      </c>
      <c r="R86" s="31">
        <f>Number_of_planning_application_decisions[[#This Row],[2021/22]]-Number_of_planning_application_decisions[[#This Row],[2020/21]]</f>
        <v>-143</v>
      </c>
      <c r="S86" s="21">
        <v>-0.10514705882352941</v>
      </c>
    </row>
    <row r="87" spans="1:19" ht="15" customHeight="1" x14ac:dyDescent="0.25">
      <c r="A87" t="s">
        <v>181</v>
      </c>
      <c r="D87" t="s">
        <v>182</v>
      </c>
      <c r="E87" s="30">
        <v>1317</v>
      </c>
      <c r="F87" s="30">
        <v>1406</v>
      </c>
      <c r="G87" s="30">
        <v>1284</v>
      </c>
      <c r="H87" s="30">
        <v>1279</v>
      </c>
      <c r="I87" s="30">
        <v>1116</v>
      </c>
      <c r="J87" s="30">
        <v>1071</v>
      </c>
      <c r="K87" s="30">
        <v>1055</v>
      </c>
      <c r="L87" s="30">
        <v>1085</v>
      </c>
      <c r="M87" s="30">
        <v>1076</v>
      </c>
      <c r="N87" s="30">
        <v>1090</v>
      </c>
      <c r="O87" s="30">
        <v>1039</v>
      </c>
      <c r="P87" s="30">
        <v>1187</v>
      </c>
      <c r="Q87" s="30">
        <v>1128</v>
      </c>
      <c r="R87" s="31">
        <f>Number_of_planning_application_decisions[[#This Row],[2021/22]]-Number_of_planning_application_decisions[[#This Row],[2020/21]]</f>
        <v>-59</v>
      </c>
      <c r="S87" s="21">
        <v>-4.9705139005897223E-2</v>
      </c>
    </row>
    <row r="88" spans="1:19" ht="15" customHeight="1" x14ac:dyDescent="0.25">
      <c r="A88" t="s">
        <v>183</v>
      </c>
      <c r="D88" t="s">
        <v>184</v>
      </c>
      <c r="E88" s="30">
        <v>2528</v>
      </c>
      <c r="F88" s="30">
        <v>2594</v>
      </c>
      <c r="G88" s="30">
        <v>2552</v>
      </c>
      <c r="H88" s="30">
        <v>2453</v>
      </c>
      <c r="I88" s="30">
        <v>2397</v>
      </c>
      <c r="J88" s="30">
        <v>2424</v>
      </c>
      <c r="K88" s="30">
        <v>2394</v>
      </c>
      <c r="L88" s="30">
        <v>2528</v>
      </c>
      <c r="M88" s="30">
        <v>2568</v>
      </c>
      <c r="N88" s="30">
        <v>2433</v>
      </c>
      <c r="O88" s="30">
        <v>2360</v>
      </c>
      <c r="P88" s="30">
        <v>2542</v>
      </c>
      <c r="Q88" s="30">
        <v>2588</v>
      </c>
      <c r="R88" s="31">
        <f>Number_of_planning_application_decisions[[#This Row],[2021/22]]-Number_of_planning_application_decisions[[#This Row],[2020/21]]</f>
        <v>46</v>
      </c>
      <c r="S88" s="21">
        <v>1.8095987411487019E-2</v>
      </c>
    </row>
    <row r="89" spans="1:19" s="12" customFormat="1" ht="15" customHeight="1" x14ac:dyDescent="0.25">
      <c r="A89" s="32"/>
      <c r="B89" s="32"/>
      <c r="C89" s="32" t="s">
        <v>185</v>
      </c>
      <c r="D89" s="32" t="s">
        <v>34</v>
      </c>
      <c r="E89" s="33"/>
      <c r="F89" s="33"/>
      <c r="G89" s="33"/>
      <c r="H89" s="33"/>
      <c r="I89" s="33"/>
      <c r="J89" s="33"/>
      <c r="K89" s="33"/>
      <c r="L89" s="33"/>
      <c r="M89" s="33"/>
      <c r="N89" s="33"/>
      <c r="O89" s="33"/>
      <c r="P89" s="33"/>
      <c r="Q89" s="33"/>
      <c r="R89" s="34"/>
      <c r="S89" s="35"/>
    </row>
    <row r="90" spans="1:19" ht="15" customHeight="1" x14ac:dyDescent="0.25">
      <c r="A90" t="s">
        <v>186</v>
      </c>
      <c r="D90" t="s">
        <v>187</v>
      </c>
      <c r="E90" s="30">
        <v>3804</v>
      </c>
      <c r="F90" s="30">
        <v>3923</v>
      </c>
      <c r="G90" s="30">
        <v>3660</v>
      </c>
      <c r="H90" s="30">
        <v>3395</v>
      </c>
      <c r="I90" s="30">
        <v>3332</v>
      </c>
      <c r="J90" s="30">
        <v>3145</v>
      </c>
      <c r="K90" s="30">
        <v>3110</v>
      </c>
      <c r="L90" s="30">
        <v>3399</v>
      </c>
      <c r="M90" s="30">
        <v>3168</v>
      </c>
      <c r="N90" s="30">
        <v>3196</v>
      </c>
      <c r="O90" s="30">
        <v>2891</v>
      </c>
      <c r="P90" s="30">
        <v>3665</v>
      </c>
      <c r="Q90" s="30">
        <v>3558</v>
      </c>
      <c r="R90" s="31">
        <f>Number_of_planning_application_decisions[[#This Row],[2021/22]]-Number_of_planning_application_decisions[[#This Row],[2020/21]]</f>
        <v>-107</v>
      </c>
      <c r="S90" s="21">
        <v>-2.9195088676671213E-2</v>
      </c>
    </row>
    <row r="91" spans="1:19" ht="15" customHeight="1" x14ac:dyDescent="0.25">
      <c r="A91" t="s">
        <v>188</v>
      </c>
      <c r="D91" t="s">
        <v>189</v>
      </c>
      <c r="E91" s="30" t="s">
        <v>53</v>
      </c>
      <c r="F91" s="30">
        <v>1444</v>
      </c>
      <c r="G91" s="30">
        <v>1437</v>
      </c>
      <c r="H91" s="30">
        <v>1447</v>
      </c>
      <c r="I91" s="30">
        <v>1418</v>
      </c>
      <c r="J91" s="30">
        <v>1343</v>
      </c>
      <c r="K91" s="30">
        <v>1426</v>
      </c>
      <c r="L91" s="30">
        <v>1405</v>
      </c>
      <c r="M91" s="30">
        <v>1344</v>
      </c>
      <c r="N91" s="30">
        <v>1332</v>
      </c>
      <c r="O91" s="30">
        <v>1163</v>
      </c>
      <c r="P91" s="30">
        <v>1040</v>
      </c>
      <c r="Q91" s="30">
        <v>1242</v>
      </c>
      <c r="R91" s="31">
        <f>Number_of_planning_application_decisions[[#This Row],[2021/22]]-Number_of_planning_application_decisions[[#This Row],[2020/21]]</f>
        <v>202</v>
      </c>
      <c r="S91" s="21">
        <v>0.19423076923076923</v>
      </c>
    </row>
    <row r="92" spans="1:19" ht="15" customHeight="1" x14ac:dyDescent="0.25">
      <c r="A92" t="s">
        <v>190</v>
      </c>
      <c r="D92" t="s">
        <v>191</v>
      </c>
      <c r="E92" s="30">
        <v>2806</v>
      </c>
      <c r="F92" s="30">
        <v>2688</v>
      </c>
      <c r="G92" s="30">
        <v>2682</v>
      </c>
      <c r="H92" s="30">
        <v>2767</v>
      </c>
      <c r="I92" s="30">
        <v>2535</v>
      </c>
      <c r="J92" s="30">
        <v>2315</v>
      </c>
      <c r="K92" s="30">
        <v>2424</v>
      </c>
      <c r="L92" s="30">
        <v>2579</v>
      </c>
      <c r="M92" s="30">
        <v>2534</v>
      </c>
      <c r="N92" s="30">
        <v>2406</v>
      </c>
      <c r="O92" s="30">
        <v>2173</v>
      </c>
      <c r="P92" s="30">
        <v>2854</v>
      </c>
      <c r="Q92" s="30">
        <v>2367</v>
      </c>
      <c r="R92" s="31">
        <f>Number_of_planning_application_decisions[[#This Row],[2021/22]]-Number_of_planning_application_decisions[[#This Row],[2020/21]]</f>
        <v>-487</v>
      </c>
      <c r="S92" s="21">
        <v>-0.17063770147161877</v>
      </c>
    </row>
    <row r="93" spans="1:19" ht="15" customHeight="1" x14ac:dyDescent="0.25">
      <c r="A93" t="s">
        <v>192</v>
      </c>
      <c r="D93" t="s">
        <v>193</v>
      </c>
      <c r="E93" s="30">
        <v>4200</v>
      </c>
      <c r="F93" s="30">
        <v>4196</v>
      </c>
      <c r="G93" s="30">
        <v>4137</v>
      </c>
      <c r="H93" s="30">
        <v>3978</v>
      </c>
      <c r="I93" s="30">
        <v>3978</v>
      </c>
      <c r="J93" s="30">
        <v>4119</v>
      </c>
      <c r="K93" s="30">
        <v>4385</v>
      </c>
      <c r="L93" s="30">
        <v>4532</v>
      </c>
      <c r="M93" s="30">
        <v>4700</v>
      </c>
      <c r="N93" s="30">
        <v>4288</v>
      </c>
      <c r="O93" s="30">
        <v>3881</v>
      </c>
      <c r="P93" s="30">
        <v>4741</v>
      </c>
      <c r="Q93" s="30">
        <v>5076</v>
      </c>
      <c r="R93" s="31">
        <f>Number_of_planning_application_decisions[[#This Row],[2021/22]]-Number_of_planning_application_decisions[[#This Row],[2020/21]]</f>
        <v>335</v>
      </c>
      <c r="S93" s="21">
        <v>7.0660198270407093E-2</v>
      </c>
    </row>
    <row r="94" spans="1:19" ht="15" customHeight="1" x14ac:dyDescent="0.25">
      <c r="A94" t="s">
        <v>194</v>
      </c>
      <c r="D94" t="s">
        <v>195</v>
      </c>
      <c r="E94" s="30">
        <v>1732</v>
      </c>
      <c r="F94" s="30">
        <v>1676</v>
      </c>
      <c r="G94" s="30">
        <v>1735</v>
      </c>
      <c r="H94" s="30">
        <v>1624</v>
      </c>
      <c r="I94" s="30">
        <v>1674</v>
      </c>
      <c r="J94" s="30">
        <v>1671</v>
      </c>
      <c r="K94" s="30">
        <v>1788</v>
      </c>
      <c r="L94" s="30">
        <v>1538</v>
      </c>
      <c r="M94" s="30">
        <v>1614</v>
      </c>
      <c r="N94" s="30">
        <v>1560</v>
      </c>
      <c r="O94" s="30">
        <v>1362</v>
      </c>
      <c r="P94" s="30">
        <v>1578</v>
      </c>
      <c r="Q94" s="30">
        <v>1790</v>
      </c>
      <c r="R94" s="31">
        <f>Number_of_planning_application_decisions[[#This Row],[2021/22]]-Number_of_planning_application_decisions[[#This Row],[2020/21]]</f>
        <v>212</v>
      </c>
      <c r="S94" s="21">
        <v>0.13434727503168567</v>
      </c>
    </row>
    <row r="95" spans="1:19" s="12" customFormat="1" ht="15" customHeight="1" x14ac:dyDescent="0.25">
      <c r="A95" s="26" t="s">
        <v>196</v>
      </c>
      <c r="B95" s="26" t="s">
        <v>197</v>
      </c>
      <c r="C95" s="26"/>
      <c r="D95" s="26" t="s">
        <v>34</v>
      </c>
      <c r="E95" s="27">
        <v>34638</v>
      </c>
      <c r="F95" s="27">
        <v>35710</v>
      </c>
      <c r="G95" s="27">
        <v>35264</v>
      </c>
      <c r="H95" s="27">
        <v>34094</v>
      </c>
      <c r="I95" s="27">
        <v>33609</v>
      </c>
      <c r="J95" s="27">
        <v>32903</v>
      </c>
      <c r="K95" s="27">
        <v>35048</v>
      </c>
      <c r="L95" s="27">
        <v>34676</v>
      </c>
      <c r="M95" s="27">
        <v>34417</v>
      </c>
      <c r="N95" s="27">
        <v>33481</v>
      </c>
      <c r="O95" s="27">
        <v>30746</v>
      </c>
      <c r="P95" s="27">
        <v>31956</v>
      </c>
      <c r="Q95" s="27">
        <v>34033</v>
      </c>
      <c r="R95" s="28">
        <f>Number_of_planning_application_decisions[[#This Row],[2021/22]]-Number_of_planning_application_decisions[[#This Row],[2020/21]]</f>
        <v>2077</v>
      </c>
      <c r="S95" s="29">
        <v>6.4995618976092129E-2</v>
      </c>
    </row>
    <row r="96" spans="1:19" s="12" customFormat="1" ht="15" customHeight="1" x14ac:dyDescent="0.25">
      <c r="A96" s="12" t="s">
        <v>198</v>
      </c>
      <c r="C96" s="32" t="s">
        <v>199</v>
      </c>
      <c r="D96" s="32" t="s">
        <v>200</v>
      </c>
      <c r="E96" s="33">
        <v>2253</v>
      </c>
      <c r="F96" s="33">
        <v>2414</v>
      </c>
      <c r="G96" s="33">
        <v>2409</v>
      </c>
      <c r="H96" s="33">
        <v>2040</v>
      </c>
      <c r="I96" s="33">
        <v>1989</v>
      </c>
      <c r="J96" s="33">
        <v>2001</v>
      </c>
      <c r="K96" s="33">
        <v>1991</v>
      </c>
      <c r="L96" s="33">
        <v>2099</v>
      </c>
      <c r="M96" s="33">
        <v>2159</v>
      </c>
      <c r="N96" s="33">
        <v>2095</v>
      </c>
      <c r="O96" s="33">
        <v>1937</v>
      </c>
      <c r="P96" s="33">
        <v>1839</v>
      </c>
      <c r="Q96" s="33">
        <v>2070</v>
      </c>
      <c r="R96" s="34">
        <f>Number_of_planning_application_decisions[[#This Row],[2021/22]]-Number_of_planning_application_decisions[[#This Row],[2020/21]]</f>
        <v>231</v>
      </c>
      <c r="S96" s="35">
        <v>0.12561174551386622</v>
      </c>
    </row>
    <row r="97" spans="1:19" s="12" customFormat="1" ht="15" customHeight="1" x14ac:dyDescent="0.25">
      <c r="A97" s="32"/>
      <c r="B97" s="32"/>
      <c r="C97" s="32" t="s">
        <v>201</v>
      </c>
      <c r="D97" s="32" t="s">
        <v>34</v>
      </c>
      <c r="E97" s="33"/>
      <c r="F97" s="33"/>
      <c r="G97" s="33"/>
      <c r="H97" s="33"/>
      <c r="I97" s="33"/>
      <c r="J97" s="33"/>
      <c r="K97" s="33"/>
      <c r="L97" s="33"/>
      <c r="M97" s="33"/>
      <c r="N97" s="33"/>
      <c r="O97" s="33"/>
      <c r="P97" s="33"/>
      <c r="Q97" s="33"/>
      <c r="R97" s="34"/>
      <c r="S97" s="35"/>
    </row>
    <row r="98" spans="1:19" ht="15" customHeight="1" x14ac:dyDescent="0.25">
      <c r="A98" t="s">
        <v>202</v>
      </c>
      <c r="D98" t="s">
        <v>203</v>
      </c>
      <c r="E98" s="30">
        <v>3180</v>
      </c>
      <c r="F98" s="30">
        <v>3379</v>
      </c>
      <c r="G98" s="30">
        <v>3424</v>
      </c>
      <c r="H98" s="30">
        <v>3022</v>
      </c>
      <c r="I98" s="30">
        <v>2929</v>
      </c>
      <c r="J98" s="30">
        <v>2771</v>
      </c>
      <c r="K98" s="30">
        <v>3350</v>
      </c>
      <c r="L98" s="30">
        <v>3263</v>
      </c>
      <c r="M98" s="30">
        <v>3232</v>
      </c>
      <c r="N98" s="30">
        <v>2903</v>
      </c>
      <c r="O98" s="30">
        <v>2890</v>
      </c>
      <c r="P98" s="30">
        <v>2920</v>
      </c>
      <c r="Q98" s="30">
        <v>3209</v>
      </c>
      <c r="R98" s="31">
        <f>Number_of_planning_application_decisions[[#This Row],[2021/22]]-Number_of_planning_application_decisions[[#This Row],[2020/21]]</f>
        <v>289</v>
      </c>
      <c r="S98" s="21">
        <v>9.8972602739726023E-2</v>
      </c>
    </row>
    <row r="99" spans="1:19" ht="15" customHeight="1" x14ac:dyDescent="0.25">
      <c r="A99" t="s">
        <v>204</v>
      </c>
      <c r="D99" t="s">
        <v>205</v>
      </c>
      <c r="E99" s="30">
        <v>853</v>
      </c>
      <c r="F99" s="30">
        <v>876</v>
      </c>
      <c r="G99" s="30">
        <v>945</v>
      </c>
      <c r="H99" s="30">
        <v>892</v>
      </c>
      <c r="I99" s="30">
        <v>845</v>
      </c>
      <c r="J99" s="30">
        <v>925</v>
      </c>
      <c r="K99" s="30">
        <v>888</v>
      </c>
      <c r="L99" s="30">
        <v>916</v>
      </c>
      <c r="M99" s="30">
        <v>794</v>
      </c>
      <c r="N99" s="30">
        <v>797</v>
      </c>
      <c r="O99" s="30">
        <v>786</v>
      </c>
      <c r="P99" s="30">
        <v>869</v>
      </c>
      <c r="Q99" s="30">
        <v>911</v>
      </c>
      <c r="R99" s="31">
        <f>Number_of_planning_application_decisions[[#This Row],[2021/22]]-Number_of_planning_application_decisions[[#This Row],[2020/21]]</f>
        <v>42</v>
      </c>
      <c r="S99" s="21">
        <v>4.8331415420023012E-2</v>
      </c>
    </row>
    <row r="100" spans="1:19" s="12" customFormat="1" ht="15" customHeight="1" x14ac:dyDescent="0.25">
      <c r="A100" s="32"/>
      <c r="B100" s="32"/>
      <c r="C100" s="32" t="s">
        <v>206</v>
      </c>
      <c r="D100" s="32" t="s">
        <v>34</v>
      </c>
      <c r="E100" s="33"/>
      <c r="F100" s="33"/>
      <c r="G100" s="33"/>
      <c r="H100" s="33"/>
      <c r="I100" s="33"/>
      <c r="J100" s="33"/>
      <c r="K100" s="33"/>
      <c r="L100" s="33"/>
      <c r="M100" s="33"/>
      <c r="N100" s="33"/>
      <c r="O100" s="33"/>
      <c r="P100" s="33"/>
      <c r="Q100" s="33"/>
      <c r="R100" s="34"/>
      <c r="S100" s="35"/>
    </row>
    <row r="101" spans="1:19" ht="15" customHeight="1" x14ac:dyDescent="0.25">
      <c r="A101" t="s">
        <v>207</v>
      </c>
      <c r="D101" t="s">
        <v>208</v>
      </c>
      <c r="E101" s="30">
        <v>327</v>
      </c>
      <c r="F101" s="30">
        <v>365</v>
      </c>
      <c r="G101" s="30">
        <v>347</v>
      </c>
      <c r="H101" s="30">
        <v>345</v>
      </c>
      <c r="I101" s="30">
        <v>342</v>
      </c>
      <c r="J101" s="30">
        <v>341</v>
      </c>
      <c r="K101" s="30">
        <v>366</v>
      </c>
      <c r="L101" s="30">
        <v>380</v>
      </c>
      <c r="M101" s="30">
        <v>371</v>
      </c>
      <c r="N101" s="30">
        <v>338</v>
      </c>
      <c r="O101" s="30">
        <v>314</v>
      </c>
      <c r="P101" s="30">
        <v>349</v>
      </c>
      <c r="Q101" s="30">
        <v>348</v>
      </c>
      <c r="R101" s="31">
        <f>Number_of_planning_application_decisions[[#This Row],[2021/22]]-Number_of_planning_application_decisions[[#This Row],[2020/21]]</f>
        <v>-1</v>
      </c>
      <c r="S101" s="21">
        <v>-2.8653295128939827E-3</v>
      </c>
    </row>
    <row r="102" spans="1:19" ht="15" customHeight="1" x14ac:dyDescent="0.25">
      <c r="A102" t="s">
        <v>209</v>
      </c>
      <c r="D102" t="s">
        <v>210</v>
      </c>
      <c r="E102" s="30">
        <v>954</v>
      </c>
      <c r="F102" s="30">
        <v>944</v>
      </c>
      <c r="G102" s="30">
        <v>986</v>
      </c>
      <c r="H102" s="30">
        <v>1041</v>
      </c>
      <c r="I102" s="30">
        <v>992</v>
      </c>
      <c r="J102" s="30">
        <v>959</v>
      </c>
      <c r="K102" s="30">
        <v>956</v>
      </c>
      <c r="L102" s="30">
        <v>923</v>
      </c>
      <c r="M102" s="30">
        <v>914</v>
      </c>
      <c r="N102" s="30">
        <v>905</v>
      </c>
      <c r="O102" s="30">
        <v>839</v>
      </c>
      <c r="P102" s="30">
        <v>891</v>
      </c>
      <c r="Q102" s="30">
        <v>878</v>
      </c>
      <c r="R102" s="31">
        <f>Number_of_planning_application_decisions[[#This Row],[2021/22]]-Number_of_planning_application_decisions[[#This Row],[2020/21]]</f>
        <v>-13</v>
      </c>
      <c r="S102" s="21">
        <v>-1.4590347923681257E-2</v>
      </c>
    </row>
    <row r="103" spans="1:19" ht="15" customHeight="1" x14ac:dyDescent="0.25">
      <c r="A103" t="s">
        <v>211</v>
      </c>
      <c r="D103" t="s">
        <v>212</v>
      </c>
      <c r="E103" s="30">
        <v>819</v>
      </c>
      <c r="F103" s="30">
        <v>894</v>
      </c>
      <c r="G103" s="30">
        <v>819</v>
      </c>
      <c r="H103" s="30">
        <v>853</v>
      </c>
      <c r="I103" s="30">
        <v>775</v>
      </c>
      <c r="J103" s="30">
        <v>739</v>
      </c>
      <c r="K103" s="30">
        <v>797</v>
      </c>
      <c r="L103" s="30">
        <v>881</v>
      </c>
      <c r="M103" s="30">
        <v>934</v>
      </c>
      <c r="N103" s="30">
        <v>905</v>
      </c>
      <c r="O103" s="30">
        <v>806</v>
      </c>
      <c r="P103" s="30">
        <v>781</v>
      </c>
      <c r="Q103" s="30">
        <v>899</v>
      </c>
      <c r="R103" s="31">
        <f>Number_of_planning_application_decisions[[#This Row],[2021/22]]-Number_of_planning_application_decisions[[#This Row],[2020/21]]</f>
        <v>118</v>
      </c>
      <c r="S103" s="21">
        <v>0.15108834827144688</v>
      </c>
    </row>
    <row r="104" spans="1:19" ht="15" customHeight="1" x14ac:dyDescent="0.25">
      <c r="A104" t="s">
        <v>213</v>
      </c>
      <c r="D104" t="s">
        <v>214</v>
      </c>
      <c r="E104" s="30">
        <v>679</v>
      </c>
      <c r="F104" s="30">
        <v>629</v>
      </c>
      <c r="G104" s="30">
        <v>597</v>
      </c>
      <c r="H104" s="30">
        <v>575</v>
      </c>
      <c r="I104" s="30">
        <v>598</v>
      </c>
      <c r="J104" s="30">
        <v>596</v>
      </c>
      <c r="K104" s="30">
        <v>670</v>
      </c>
      <c r="L104" s="30">
        <v>625</v>
      </c>
      <c r="M104" s="30">
        <v>613</v>
      </c>
      <c r="N104" s="30">
        <v>606</v>
      </c>
      <c r="O104" s="30">
        <v>552</v>
      </c>
      <c r="P104" s="30">
        <v>634</v>
      </c>
      <c r="Q104" s="30">
        <v>603</v>
      </c>
      <c r="R104" s="31">
        <f>Number_of_planning_application_decisions[[#This Row],[2021/22]]-Number_of_planning_application_decisions[[#This Row],[2020/21]]</f>
        <v>-31</v>
      </c>
      <c r="S104" s="21">
        <v>-4.8895899053627762E-2</v>
      </c>
    </row>
    <row r="105" spans="1:19" ht="15" customHeight="1" x14ac:dyDescent="0.25">
      <c r="A105" t="s">
        <v>215</v>
      </c>
      <c r="D105" t="s">
        <v>216</v>
      </c>
      <c r="E105" s="30">
        <v>723</v>
      </c>
      <c r="F105" s="30">
        <v>771</v>
      </c>
      <c r="G105" s="30">
        <v>692</v>
      </c>
      <c r="H105" s="30">
        <v>563</v>
      </c>
      <c r="I105" s="30">
        <v>668</v>
      </c>
      <c r="J105" s="30">
        <v>646</v>
      </c>
      <c r="K105" s="30">
        <v>612</v>
      </c>
      <c r="L105" s="30">
        <v>562</v>
      </c>
      <c r="M105" s="30">
        <v>683</v>
      </c>
      <c r="N105" s="30">
        <v>672</v>
      </c>
      <c r="O105" s="30">
        <v>532</v>
      </c>
      <c r="P105" s="30">
        <v>651</v>
      </c>
      <c r="Q105" s="30">
        <v>607</v>
      </c>
      <c r="R105" s="31">
        <f>Number_of_planning_application_decisions[[#This Row],[2021/22]]-Number_of_planning_application_decisions[[#This Row],[2020/21]]</f>
        <v>-44</v>
      </c>
      <c r="S105" s="21">
        <v>-6.7588325652841785E-2</v>
      </c>
    </row>
    <row r="106" spans="1:19" ht="15" customHeight="1" x14ac:dyDescent="0.25">
      <c r="A106" t="s">
        <v>217</v>
      </c>
      <c r="D106" t="s">
        <v>218</v>
      </c>
      <c r="E106" s="30">
        <v>1070</v>
      </c>
      <c r="F106" s="30">
        <v>1117</v>
      </c>
      <c r="G106" s="30">
        <v>1111</v>
      </c>
      <c r="H106" s="30">
        <v>1003</v>
      </c>
      <c r="I106" s="30">
        <v>963</v>
      </c>
      <c r="J106" s="30">
        <v>965</v>
      </c>
      <c r="K106" s="30">
        <v>1022</v>
      </c>
      <c r="L106" s="30">
        <v>1010</v>
      </c>
      <c r="M106" s="30">
        <v>1054</v>
      </c>
      <c r="N106" s="30">
        <v>886</v>
      </c>
      <c r="O106" s="30">
        <v>690</v>
      </c>
      <c r="P106" s="30">
        <v>606</v>
      </c>
      <c r="Q106" s="30">
        <v>565</v>
      </c>
      <c r="R106" s="31">
        <f>Number_of_planning_application_decisions[[#This Row],[2021/22]]-Number_of_planning_application_decisions[[#This Row],[2020/21]]</f>
        <v>-41</v>
      </c>
      <c r="S106" s="21">
        <v>-6.7656765676567657E-2</v>
      </c>
    </row>
    <row r="107" spans="1:19" ht="15" customHeight="1" x14ac:dyDescent="0.25">
      <c r="A107" t="s">
        <v>219</v>
      </c>
      <c r="D107" t="s">
        <v>220</v>
      </c>
      <c r="E107" s="30">
        <v>863</v>
      </c>
      <c r="F107" s="30">
        <v>826</v>
      </c>
      <c r="G107" s="30">
        <v>887</v>
      </c>
      <c r="H107" s="30">
        <v>797</v>
      </c>
      <c r="I107" s="30">
        <v>791</v>
      </c>
      <c r="J107" s="30">
        <v>638</v>
      </c>
      <c r="K107" s="30">
        <v>836</v>
      </c>
      <c r="L107" s="30">
        <v>724</v>
      </c>
      <c r="M107" s="30">
        <v>703</v>
      </c>
      <c r="N107" s="30">
        <v>702</v>
      </c>
      <c r="O107" s="30">
        <v>635</v>
      </c>
      <c r="P107" s="30">
        <v>948</v>
      </c>
      <c r="Q107" s="30">
        <v>923</v>
      </c>
      <c r="R107" s="31">
        <f>Number_of_planning_application_decisions[[#This Row],[2021/22]]-Number_of_planning_application_decisions[[#This Row],[2020/21]]</f>
        <v>-25</v>
      </c>
      <c r="S107" s="21">
        <v>-2.6371308016877638E-2</v>
      </c>
    </row>
    <row r="108" spans="1:19" ht="15" customHeight="1" x14ac:dyDescent="0.25">
      <c r="A108" t="s">
        <v>221</v>
      </c>
      <c r="D108" t="s">
        <v>222</v>
      </c>
      <c r="E108" s="30">
        <v>968</v>
      </c>
      <c r="F108" s="30" t="s">
        <v>53</v>
      </c>
      <c r="G108" s="30">
        <v>835</v>
      </c>
      <c r="H108" s="30">
        <v>808</v>
      </c>
      <c r="I108" s="30">
        <v>833</v>
      </c>
      <c r="J108" s="30">
        <v>927</v>
      </c>
      <c r="K108" s="30">
        <v>776</v>
      </c>
      <c r="L108" s="30">
        <v>821</v>
      </c>
      <c r="M108" s="30">
        <v>778</v>
      </c>
      <c r="N108" s="30">
        <v>854</v>
      </c>
      <c r="O108" s="30">
        <v>736</v>
      </c>
      <c r="P108" s="30">
        <v>668</v>
      </c>
      <c r="Q108" s="30">
        <v>812</v>
      </c>
      <c r="R108" s="31">
        <f>Number_of_planning_application_decisions[[#This Row],[2021/22]]-Number_of_planning_application_decisions[[#This Row],[2020/21]]</f>
        <v>144</v>
      </c>
      <c r="S108" s="21">
        <v>0.21556886227544911</v>
      </c>
    </row>
    <row r="109" spans="1:19" ht="15" customHeight="1" x14ac:dyDescent="0.25">
      <c r="A109" t="s">
        <v>223</v>
      </c>
      <c r="D109" t="s">
        <v>224</v>
      </c>
      <c r="E109" s="30">
        <v>389</v>
      </c>
      <c r="F109" s="30">
        <v>439</v>
      </c>
      <c r="G109" s="30">
        <v>346</v>
      </c>
      <c r="H109" s="30">
        <v>318</v>
      </c>
      <c r="I109" s="30">
        <v>347</v>
      </c>
      <c r="J109" s="30">
        <v>282</v>
      </c>
      <c r="K109" s="30">
        <v>308</v>
      </c>
      <c r="L109" s="30">
        <v>346</v>
      </c>
      <c r="M109" s="30">
        <v>346</v>
      </c>
      <c r="N109" s="30">
        <v>300</v>
      </c>
      <c r="O109" s="30">
        <v>280</v>
      </c>
      <c r="P109" s="30">
        <v>350</v>
      </c>
      <c r="Q109" s="30">
        <v>320</v>
      </c>
      <c r="R109" s="31">
        <f>Number_of_planning_application_decisions[[#This Row],[2021/22]]-Number_of_planning_application_decisions[[#This Row],[2020/21]]</f>
        <v>-30</v>
      </c>
      <c r="S109" s="21">
        <v>-8.5714285714285715E-2</v>
      </c>
    </row>
    <row r="110" spans="1:19" s="12" customFormat="1" ht="15" customHeight="1" x14ac:dyDescent="0.25">
      <c r="A110" s="32"/>
      <c r="B110" s="32"/>
      <c r="C110" s="32" t="s">
        <v>225</v>
      </c>
      <c r="D110" s="32" t="s">
        <v>34</v>
      </c>
      <c r="E110" s="33"/>
      <c r="F110" s="33"/>
      <c r="G110" s="33"/>
      <c r="H110" s="33"/>
      <c r="I110" s="33"/>
      <c r="J110" s="33"/>
      <c r="K110" s="33"/>
      <c r="L110" s="33"/>
      <c r="M110" s="33"/>
      <c r="N110" s="33"/>
      <c r="O110" s="33"/>
      <c r="P110" s="33"/>
      <c r="Q110" s="33"/>
      <c r="R110" s="34"/>
      <c r="S110" s="35"/>
    </row>
    <row r="111" spans="1:19" ht="15" customHeight="1" x14ac:dyDescent="0.25">
      <c r="A111" t="s">
        <v>226</v>
      </c>
      <c r="D111" t="s">
        <v>227</v>
      </c>
      <c r="E111" s="30">
        <v>504</v>
      </c>
      <c r="F111" s="30">
        <v>510</v>
      </c>
      <c r="G111" s="30">
        <v>533</v>
      </c>
      <c r="H111" s="30">
        <v>492</v>
      </c>
      <c r="I111" s="30">
        <v>496</v>
      </c>
      <c r="J111" s="30">
        <v>507</v>
      </c>
      <c r="K111" s="30">
        <v>540</v>
      </c>
      <c r="L111" s="30">
        <v>524</v>
      </c>
      <c r="M111" s="30">
        <v>545</v>
      </c>
      <c r="N111" s="30">
        <v>499</v>
      </c>
      <c r="O111" s="30">
        <v>492</v>
      </c>
      <c r="P111" s="30">
        <v>459</v>
      </c>
      <c r="Q111" s="30">
        <v>490</v>
      </c>
      <c r="R111" s="31">
        <f>Number_of_planning_application_decisions[[#This Row],[2021/22]]-Number_of_planning_application_decisions[[#This Row],[2020/21]]</f>
        <v>31</v>
      </c>
      <c r="S111" s="21">
        <v>6.7538126361655779E-2</v>
      </c>
    </row>
    <row r="112" spans="1:19" ht="15" customHeight="1" x14ac:dyDescent="0.25">
      <c r="A112" t="s">
        <v>228</v>
      </c>
      <c r="D112" t="s">
        <v>229</v>
      </c>
      <c r="E112" s="30">
        <v>567</v>
      </c>
      <c r="F112" s="30">
        <v>548</v>
      </c>
      <c r="G112" s="30">
        <v>499</v>
      </c>
      <c r="H112" s="30">
        <v>481</v>
      </c>
      <c r="I112" s="30">
        <v>515</v>
      </c>
      <c r="J112" s="30">
        <v>477</v>
      </c>
      <c r="K112" s="30">
        <v>469</v>
      </c>
      <c r="L112" s="30">
        <v>458</v>
      </c>
      <c r="M112" s="30">
        <v>493</v>
      </c>
      <c r="N112" s="30">
        <v>483</v>
      </c>
      <c r="O112" s="30">
        <v>433</v>
      </c>
      <c r="P112" s="30">
        <v>550</v>
      </c>
      <c r="Q112" s="30">
        <v>464</v>
      </c>
      <c r="R112" s="31">
        <f>Number_of_planning_application_decisions[[#This Row],[2021/22]]-Number_of_planning_application_decisions[[#This Row],[2020/21]]</f>
        <v>-86</v>
      </c>
      <c r="S112" s="21">
        <v>-0.15636363636363637</v>
      </c>
    </row>
    <row r="113" spans="1:19" ht="15" customHeight="1" x14ac:dyDescent="0.25">
      <c r="A113" t="s">
        <v>230</v>
      </c>
      <c r="D113" t="s">
        <v>231</v>
      </c>
      <c r="E113" s="30">
        <v>728</v>
      </c>
      <c r="F113" s="30">
        <v>859</v>
      </c>
      <c r="G113" s="30">
        <v>774</v>
      </c>
      <c r="H113" s="30">
        <v>855</v>
      </c>
      <c r="I113" s="30">
        <v>892</v>
      </c>
      <c r="J113" s="30">
        <v>818</v>
      </c>
      <c r="K113" s="30">
        <v>899</v>
      </c>
      <c r="L113" s="30">
        <v>845</v>
      </c>
      <c r="M113" s="30">
        <v>887</v>
      </c>
      <c r="N113" s="30">
        <v>843</v>
      </c>
      <c r="O113" s="30">
        <v>739</v>
      </c>
      <c r="P113" s="30">
        <v>760</v>
      </c>
      <c r="Q113" s="30">
        <v>815</v>
      </c>
      <c r="R113" s="31">
        <f>Number_of_planning_application_decisions[[#This Row],[2021/22]]-Number_of_planning_application_decisions[[#This Row],[2020/21]]</f>
        <v>55</v>
      </c>
      <c r="S113" s="21">
        <v>7.2368421052631582E-2</v>
      </c>
    </row>
    <row r="114" spans="1:19" ht="15" customHeight="1" x14ac:dyDescent="0.25">
      <c r="A114" t="s">
        <v>232</v>
      </c>
      <c r="D114" t="s">
        <v>233</v>
      </c>
      <c r="E114" s="30">
        <v>1584</v>
      </c>
      <c r="F114" s="30">
        <v>1688</v>
      </c>
      <c r="G114" s="30">
        <v>1866</v>
      </c>
      <c r="H114" s="30">
        <v>1832</v>
      </c>
      <c r="I114" s="30">
        <v>1923</v>
      </c>
      <c r="J114" s="30">
        <v>1891</v>
      </c>
      <c r="K114" s="30">
        <v>2128</v>
      </c>
      <c r="L114" s="30">
        <v>1933</v>
      </c>
      <c r="M114" s="30">
        <v>1871</v>
      </c>
      <c r="N114" s="30">
        <v>1771</v>
      </c>
      <c r="O114" s="30">
        <v>1670</v>
      </c>
      <c r="P114" s="30">
        <v>1626</v>
      </c>
      <c r="Q114" s="30">
        <v>1762</v>
      </c>
      <c r="R114" s="31">
        <f>Number_of_planning_application_decisions[[#This Row],[2021/22]]-Number_of_planning_application_decisions[[#This Row],[2020/21]]</f>
        <v>136</v>
      </c>
      <c r="S114" s="21">
        <v>8.3640836408364089E-2</v>
      </c>
    </row>
    <row r="115" spans="1:19" ht="15" customHeight="1" x14ac:dyDescent="0.25">
      <c r="A115" t="s">
        <v>234</v>
      </c>
      <c r="D115" t="s">
        <v>235</v>
      </c>
      <c r="E115" s="30">
        <v>1240</v>
      </c>
      <c r="F115" s="30">
        <v>1245</v>
      </c>
      <c r="G115" s="30">
        <v>1202</v>
      </c>
      <c r="H115" s="30">
        <v>1527</v>
      </c>
      <c r="I115" s="30">
        <v>1352</v>
      </c>
      <c r="J115" s="30">
        <v>1359</v>
      </c>
      <c r="K115" s="30">
        <v>1415</v>
      </c>
      <c r="L115" s="30">
        <v>1367</v>
      </c>
      <c r="M115" s="30">
        <v>1494</v>
      </c>
      <c r="N115" s="30">
        <v>1323</v>
      </c>
      <c r="O115" s="30">
        <v>1161</v>
      </c>
      <c r="P115" s="30">
        <v>971</v>
      </c>
      <c r="Q115" s="30">
        <v>1501</v>
      </c>
      <c r="R115" s="31">
        <f>Number_of_planning_application_decisions[[#This Row],[2021/22]]-Number_of_planning_application_decisions[[#This Row],[2020/21]]</f>
        <v>530</v>
      </c>
      <c r="S115" s="21">
        <v>0.54582904222451079</v>
      </c>
    </row>
    <row r="116" spans="1:19" s="12" customFormat="1" ht="15" customHeight="1" x14ac:dyDescent="0.25">
      <c r="A116" s="32"/>
      <c r="B116" s="32"/>
      <c r="C116" s="32" t="s">
        <v>197</v>
      </c>
      <c r="D116" s="32" t="s">
        <v>34</v>
      </c>
      <c r="E116" s="33"/>
      <c r="F116" s="33"/>
      <c r="G116" s="33"/>
      <c r="H116" s="33"/>
      <c r="I116" s="33"/>
      <c r="J116" s="33"/>
      <c r="K116" s="33"/>
      <c r="L116" s="33"/>
      <c r="M116" s="33"/>
      <c r="N116" s="33"/>
      <c r="O116" s="33"/>
      <c r="P116" s="33"/>
      <c r="Q116" s="33"/>
      <c r="R116" s="34"/>
      <c r="S116" s="35"/>
    </row>
    <row r="117" spans="1:19" ht="15" customHeight="1" x14ac:dyDescent="0.25">
      <c r="A117" t="s">
        <v>236</v>
      </c>
      <c r="D117" t="s">
        <v>237</v>
      </c>
      <c r="E117" s="30">
        <v>4757</v>
      </c>
      <c r="F117" s="30">
        <v>4911</v>
      </c>
      <c r="G117" s="30">
        <v>4817</v>
      </c>
      <c r="H117" s="30">
        <v>4507</v>
      </c>
      <c r="I117" s="30">
        <v>4552</v>
      </c>
      <c r="J117" s="30">
        <v>4372</v>
      </c>
      <c r="K117" s="30">
        <v>5056</v>
      </c>
      <c r="L117" s="30">
        <v>4959</v>
      </c>
      <c r="M117" s="30">
        <v>4730</v>
      </c>
      <c r="N117" s="30">
        <v>4926</v>
      </c>
      <c r="O117" s="30">
        <v>4802</v>
      </c>
      <c r="P117" s="30">
        <v>4494</v>
      </c>
      <c r="Q117" s="30">
        <v>4908</v>
      </c>
      <c r="R117" s="31">
        <f>Number_of_planning_application_decisions[[#This Row],[2021/22]]-Number_of_planning_application_decisions[[#This Row],[2020/21]]</f>
        <v>414</v>
      </c>
      <c r="S117" s="21">
        <v>9.2122830440587444E-2</v>
      </c>
    </row>
    <row r="118" spans="1:19" ht="15" customHeight="1" x14ac:dyDescent="0.25">
      <c r="A118" t="s">
        <v>238</v>
      </c>
      <c r="D118" t="s">
        <v>239</v>
      </c>
      <c r="E118" s="30">
        <v>1256</v>
      </c>
      <c r="F118" s="30">
        <v>1289</v>
      </c>
      <c r="G118" s="30">
        <v>1334</v>
      </c>
      <c r="H118" s="30">
        <v>1383</v>
      </c>
      <c r="I118" s="30">
        <v>1374</v>
      </c>
      <c r="J118" s="30">
        <v>1443</v>
      </c>
      <c r="K118" s="30">
        <v>1447</v>
      </c>
      <c r="L118" s="30">
        <v>1459</v>
      </c>
      <c r="M118" s="30">
        <v>1386</v>
      </c>
      <c r="N118" s="30">
        <v>1613</v>
      </c>
      <c r="O118" s="30">
        <v>1311</v>
      </c>
      <c r="P118" s="30">
        <v>1379</v>
      </c>
      <c r="Q118" s="30">
        <v>1477</v>
      </c>
      <c r="R118" s="31">
        <f>Number_of_planning_application_decisions[[#This Row],[2021/22]]-Number_of_planning_application_decisions[[#This Row],[2020/21]]</f>
        <v>98</v>
      </c>
      <c r="S118" s="21">
        <v>7.1065989847715741E-2</v>
      </c>
    </row>
    <row r="119" spans="1:19" ht="15" customHeight="1" x14ac:dyDescent="0.25">
      <c r="A119" t="s">
        <v>240</v>
      </c>
      <c r="D119" t="s">
        <v>241</v>
      </c>
      <c r="E119" s="30">
        <v>1491</v>
      </c>
      <c r="F119" s="30">
        <v>1459</v>
      </c>
      <c r="G119" s="30">
        <v>1391</v>
      </c>
      <c r="H119" s="30">
        <v>1323</v>
      </c>
      <c r="I119" s="30">
        <v>1413</v>
      </c>
      <c r="J119" s="30">
        <v>1320</v>
      </c>
      <c r="K119" s="30">
        <v>1245</v>
      </c>
      <c r="L119" s="30">
        <v>1319</v>
      </c>
      <c r="M119" s="30">
        <v>892</v>
      </c>
      <c r="N119" s="30">
        <v>1164</v>
      </c>
      <c r="O119" s="30">
        <v>1098</v>
      </c>
      <c r="P119" s="30">
        <v>1222</v>
      </c>
      <c r="Q119" s="30">
        <v>1298</v>
      </c>
      <c r="R119" s="31">
        <f>Number_of_planning_application_decisions[[#This Row],[2021/22]]-Number_of_planning_application_decisions[[#This Row],[2020/21]]</f>
        <v>76</v>
      </c>
      <c r="S119" s="21">
        <v>6.2193126022913256E-2</v>
      </c>
    </row>
    <row r="120" spans="1:19" ht="15" customHeight="1" x14ac:dyDescent="0.25">
      <c r="A120" t="s">
        <v>242</v>
      </c>
      <c r="D120" t="s">
        <v>243</v>
      </c>
      <c r="E120" s="30">
        <v>1231</v>
      </c>
      <c r="F120" s="30">
        <v>1176</v>
      </c>
      <c r="G120" s="30">
        <v>1186</v>
      </c>
      <c r="H120" s="30">
        <v>1207</v>
      </c>
      <c r="I120" s="30">
        <v>1180</v>
      </c>
      <c r="J120" s="30">
        <v>1040</v>
      </c>
      <c r="K120" s="30">
        <v>1084</v>
      </c>
      <c r="L120" s="30">
        <v>1159</v>
      </c>
      <c r="M120" s="30">
        <v>1124</v>
      </c>
      <c r="N120" s="30">
        <v>1113</v>
      </c>
      <c r="O120" s="30">
        <v>980</v>
      </c>
      <c r="P120" s="30">
        <v>1121</v>
      </c>
      <c r="Q120" s="30">
        <v>1172</v>
      </c>
      <c r="R120" s="31">
        <f>Number_of_planning_application_decisions[[#This Row],[2021/22]]-Number_of_planning_application_decisions[[#This Row],[2020/21]]</f>
        <v>51</v>
      </c>
      <c r="S120" s="21">
        <v>4.5495093666369314E-2</v>
      </c>
    </row>
    <row r="121" spans="1:19" ht="15" customHeight="1" x14ac:dyDescent="0.25">
      <c r="A121" t="s">
        <v>244</v>
      </c>
      <c r="D121" t="s">
        <v>245</v>
      </c>
      <c r="E121" s="30">
        <v>1595</v>
      </c>
      <c r="F121" s="30">
        <v>1551</v>
      </c>
      <c r="G121" s="30" t="s">
        <v>53</v>
      </c>
      <c r="H121" s="30">
        <v>1649</v>
      </c>
      <c r="I121" s="30">
        <v>1549</v>
      </c>
      <c r="J121" s="30">
        <v>1484</v>
      </c>
      <c r="K121" s="30">
        <v>1747</v>
      </c>
      <c r="L121" s="30">
        <v>1637</v>
      </c>
      <c r="M121" s="30">
        <v>1764</v>
      </c>
      <c r="N121" s="30">
        <v>1660</v>
      </c>
      <c r="O121" s="30">
        <v>1376</v>
      </c>
      <c r="P121" s="30">
        <v>1653</v>
      </c>
      <c r="Q121" s="30">
        <v>1569</v>
      </c>
      <c r="R121" s="31">
        <f>Number_of_planning_application_decisions[[#This Row],[2021/22]]-Number_of_planning_application_decisions[[#This Row],[2020/21]]</f>
        <v>-84</v>
      </c>
      <c r="S121" s="21">
        <v>-5.0816696914700546E-2</v>
      </c>
    </row>
    <row r="122" spans="1:19" ht="15" customHeight="1" x14ac:dyDescent="0.25">
      <c r="A122" t="s">
        <v>246</v>
      </c>
      <c r="D122" t="s">
        <v>247</v>
      </c>
      <c r="E122" s="30">
        <v>1119</v>
      </c>
      <c r="F122" s="30">
        <v>1087</v>
      </c>
      <c r="G122" s="30">
        <v>1096</v>
      </c>
      <c r="H122" s="30">
        <v>1140</v>
      </c>
      <c r="I122" s="30">
        <v>1045</v>
      </c>
      <c r="J122" s="30">
        <v>1139</v>
      </c>
      <c r="K122" s="30">
        <v>1039</v>
      </c>
      <c r="L122" s="30">
        <v>1016</v>
      </c>
      <c r="M122" s="30">
        <v>1148</v>
      </c>
      <c r="N122" s="30">
        <v>1090</v>
      </c>
      <c r="O122" s="30">
        <v>826</v>
      </c>
      <c r="P122" s="30">
        <v>992</v>
      </c>
      <c r="Q122" s="30">
        <v>1029</v>
      </c>
      <c r="R122" s="31">
        <f>Number_of_planning_application_decisions[[#This Row],[2021/22]]-Number_of_planning_application_decisions[[#This Row],[2020/21]]</f>
        <v>37</v>
      </c>
      <c r="S122" s="21">
        <v>3.7298387096774195E-2</v>
      </c>
    </row>
    <row r="123" spans="1:19" ht="15" customHeight="1" x14ac:dyDescent="0.25">
      <c r="A123" t="s">
        <v>248</v>
      </c>
      <c r="D123" t="s">
        <v>249</v>
      </c>
      <c r="E123" s="30">
        <v>1056</v>
      </c>
      <c r="F123" s="30">
        <v>1144</v>
      </c>
      <c r="G123" s="30">
        <v>1065</v>
      </c>
      <c r="H123" s="30">
        <v>955</v>
      </c>
      <c r="I123" s="30">
        <v>864</v>
      </c>
      <c r="J123" s="30">
        <v>806</v>
      </c>
      <c r="K123" s="30">
        <v>907</v>
      </c>
      <c r="L123" s="30">
        <v>891</v>
      </c>
      <c r="M123" s="30">
        <v>917</v>
      </c>
      <c r="N123" s="30">
        <v>907</v>
      </c>
      <c r="O123" s="30">
        <v>845</v>
      </c>
      <c r="P123" s="30">
        <v>998</v>
      </c>
      <c r="Q123" s="30">
        <v>936</v>
      </c>
      <c r="R123" s="31">
        <f>Number_of_planning_application_decisions[[#This Row],[2021/22]]-Number_of_planning_application_decisions[[#This Row],[2020/21]]</f>
        <v>-62</v>
      </c>
      <c r="S123" s="21">
        <v>-6.2124248496993988E-2</v>
      </c>
    </row>
    <row r="124" spans="1:19" s="12" customFormat="1" ht="15" customHeight="1" x14ac:dyDescent="0.25">
      <c r="A124" s="32"/>
      <c r="B124" s="32"/>
      <c r="C124" s="32" t="s">
        <v>250</v>
      </c>
      <c r="D124" s="32" t="s">
        <v>34</v>
      </c>
      <c r="E124" s="33"/>
      <c r="F124" s="33"/>
      <c r="G124" s="33"/>
      <c r="H124" s="33"/>
      <c r="I124" s="33"/>
      <c r="J124" s="33"/>
      <c r="K124" s="33"/>
      <c r="L124" s="33"/>
      <c r="M124" s="33"/>
      <c r="N124" s="33"/>
      <c r="O124" s="33"/>
      <c r="P124" s="33"/>
      <c r="Q124" s="33"/>
      <c r="R124" s="34"/>
      <c r="S124" s="35"/>
    </row>
    <row r="125" spans="1:19" ht="15" customHeight="1" x14ac:dyDescent="0.25">
      <c r="A125" t="s">
        <v>251</v>
      </c>
      <c r="D125" t="s">
        <v>252</v>
      </c>
      <c r="E125" s="30">
        <v>760</v>
      </c>
      <c r="F125" s="30">
        <v>886</v>
      </c>
      <c r="G125" s="30">
        <v>833</v>
      </c>
      <c r="H125" s="30">
        <v>775</v>
      </c>
      <c r="I125" s="30">
        <v>682</v>
      </c>
      <c r="J125" s="30">
        <v>767</v>
      </c>
      <c r="K125" s="30">
        <v>744</v>
      </c>
      <c r="L125" s="30">
        <v>795</v>
      </c>
      <c r="M125" s="30">
        <v>737</v>
      </c>
      <c r="N125" s="30">
        <v>680</v>
      </c>
      <c r="O125" s="30">
        <v>631</v>
      </c>
      <c r="P125" s="30">
        <v>722</v>
      </c>
      <c r="Q125" s="30">
        <v>700</v>
      </c>
      <c r="R125" s="31">
        <f>Number_of_planning_application_decisions[[#This Row],[2021/22]]-Number_of_planning_application_decisions[[#This Row],[2020/21]]</f>
        <v>-22</v>
      </c>
      <c r="S125" s="21">
        <v>-3.0470914127423823E-2</v>
      </c>
    </row>
    <row r="126" spans="1:19" ht="15" customHeight="1" x14ac:dyDescent="0.25">
      <c r="A126" t="s">
        <v>253</v>
      </c>
      <c r="D126" t="s">
        <v>254</v>
      </c>
      <c r="E126" s="30">
        <v>928</v>
      </c>
      <c r="F126" s="30">
        <v>897</v>
      </c>
      <c r="G126" s="30">
        <v>947</v>
      </c>
      <c r="H126" s="30">
        <v>986</v>
      </c>
      <c r="I126" s="30">
        <v>907</v>
      </c>
      <c r="J126" s="30">
        <v>916</v>
      </c>
      <c r="K126" s="30">
        <v>870</v>
      </c>
      <c r="L126" s="30">
        <v>840</v>
      </c>
      <c r="M126" s="30">
        <v>975</v>
      </c>
      <c r="N126" s="30">
        <v>788</v>
      </c>
      <c r="O126" s="30">
        <v>785</v>
      </c>
      <c r="P126" s="30">
        <v>787</v>
      </c>
      <c r="Q126" s="30">
        <v>879</v>
      </c>
      <c r="R126" s="31">
        <f>Number_of_planning_application_decisions[[#This Row],[2021/22]]-Number_of_planning_application_decisions[[#This Row],[2020/21]]</f>
        <v>92</v>
      </c>
      <c r="S126" s="21">
        <v>0.11689961880559085</v>
      </c>
    </row>
    <row r="127" spans="1:19" ht="15" customHeight="1" x14ac:dyDescent="0.25">
      <c r="A127" t="s">
        <v>255</v>
      </c>
      <c r="D127" t="s">
        <v>256</v>
      </c>
      <c r="E127" s="30">
        <v>256</v>
      </c>
      <c r="F127" s="30">
        <v>259</v>
      </c>
      <c r="G127" s="30">
        <v>275</v>
      </c>
      <c r="H127" s="30">
        <v>252</v>
      </c>
      <c r="I127" s="30">
        <v>249</v>
      </c>
      <c r="J127" s="30">
        <v>243</v>
      </c>
      <c r="K127" s="30">
        <v>253</v>
      </c>
      <c r="L127" s="30">
        <v>258</v>
      </c>
      <c r="M127" s="30">
        <v>241</v>
      </c>
      <c r="N127" s="30">
        <v>249</v>
      </c>
      <c r="O127" s="30">
        <v>238</v>
      </c>
      <c r="P127" s="30">
        <v>289</v>
      </c>
      <c r="Q127" s="30">
        <v>259</v>
      </c>
      <c r="R127" s="31">
        <f>Number_of_planning_application_decisions[[#This Row],[2021/22]]-Number_of_planning_application_decisions[[#This Row],[2020/21]]</f>
        <v>-30</v>
      </c>
      <c r="S127" s="21">
        <v>-0.10380622837370242</v>
      </c>
    </row>
    <row r="128" spans="1:19" ht="15" customHeight="1" x14ac:dyDescent="0.25">
      <c r="A128" t="s">
        <v>257</v>
      </c>
      <c r="D128" t="s">
        <v>258</v>
      </c>
      <c r="E128" s="30">
        <v>568</v>
      </c>
      <c r="F128" s="30">
        <v>557</v>
      </c>
      <c r="G128" s="30">
        <v>553</v>
      </c>
      <c r="H128" s="30">
        <v>493</v>
      </c>
      <c r="I128" s="30">
        <v>640</v>
      </c>
      <c r="J128" s="30">
        <v>559</v>
      </c>
      <c r="K128" s="30">
        <v>553</v>
      </c>
      <c r="L128" s="30">
        <v>646</v>
      </c>
      <c r="M128" s="30">
        <v>585</v>
      </c>
      <c r="N128" s="30">
        <v>546</v>
      </c>
      <c r="O128" s="30">
        <v>539</v>
      </c>
      <c r="P128" s="30">
        <v>476</v>
      </c>
      <c r="Q128" s="30">
        <v>603</v>
      </c>
      <c r="R128" s="31">
        <f>Number_of_planning_application_decisions[[#This Row],[2021/22]]-Number_of_planning_application_decisions[[#This Row],[2020/21]]</f>
        <v>127</v>
      </c>
      <c r="S128" s="21">
        <v>0.26680672268907563</v>
      </c>
    </row>
    <row r="129" spans="1:19" ht="15" customHeight="1" x14ac:dyDescent="0.25">
      <c r="A129" t="s">
        <v>259</v>
      </c>
      <c r="D129" t="s">
        <v>260</v>
      </c>
      <c r="E129" s="30">
        <v>1263</v>
      </c>
      <c r="F129" s="30">
        <v>1441</v>
      </c>
      <c r="G129" s="30">
        <v>1386</v>
      </c>
      <c r="H129" s="30">
        <v>1402</v>
      </c>
      <c r="I129" s="30">
        <v>1378</v>
      </c>
      <c r="J129" s="30">
        <v>1430</v>
      </c>
      <c r="K129" s="30">
        <v>1555</v>
      </c>
      <c r="L129" s="30">
        <v>1470</v>
      </c>
      <c r="M129" s="30">
        <v>1450</v>
      </c>
      <c r="N129" s="30">
        <v>1338</v>
      </c>
      <c r="O129" s="30">
        <v>1232</v>
      </c>
      <c r="P129" s="30">
        <v>1321</v>
      </c>
      <c r="Q129" s="30">
        <v>1412</v>
      </c>
      <c r="R129" s="31">
        <f>Number_of_planning_application_decisions[[#This Row],[2021/22]]-Number_of_planning_application_decisions[[#This Row],[2020/21]]</f>
        <v>91</v>
      </c>
      <c r="S129" s="21">
        <v>6.8887206661619987E-2</v>
      </c>
    </row>
    <row r="130" spans="1:19" ht="15" customHeight="1" x14ac:dyDescent="0.25">
      <c r="A130" t="s">
        <v>261</v>
      </c>
      <c r="D130" t="s">
        <v>262</v>
      </c>
      <c r="E130" s="30">
        <v>645</v>
      </c>
      <c r="F130" s="30">
        <v>603</v>
      </c>
      <c r="G130" s="30">
        <v>596</v>
      </c>
      <c r="H130" s="30">
        <v>578</v>
      </c>
      <c r="I130" s="30">
        <v>526</v>
      </c>
      <c r="J130" s="30">
        <v>542</v>
      </c>
      <c r="K130" s="30">
        <v>525</v>
      </c>
      <c r="L130" s="30">
        <v>550</v>
      </c>
      <c r="M130" s="30">
        <v>597</v>
      </c>
      <c r="N130" s="30">
        <v>525</v>
      </c>
      <c r="O130" s="30">
        <v>591</v>
      </c>
      <c r="P130" s="30">
        <v>630</v>
      </c>
      <c r="Q130" s="30">
        <v>614</v>
      </c>
      <c r="R130" s="31">
        <f>Number_of_planning_application_decisions[[#This Row],[2021/22]]-Number_of_planning_application_decisions[[#This Row],[2020/21]]</f>
        <v>-16</v>
      </c>
      <c r="S130" s="21">
        <v>-2.5396825396825397E-2</v>
      </c>
    </row>
    <row r="131" spans="1:19" s="12" customFormat="1" ht="15" customHeight="1" x14ac:dyDescent="0.25">
      <c r="A131" s="26" t="s">
        <v>263</v>
      </c>
      <c r="B131" s="26" t="s">
        <v>264</v>
      </c>
      <c r="C131" s="26"/>
      <c r="D131" s="26" t="s">
        <v>34</v>
      </c>
      <c r="E131" s="27">
        <v>30643</v>
      </c>
      <c r="F131" s="27">
        <v>32019</v>
      </c>
      <c r="G131" s="27">
        <v>30976</v>
      </c>
      <c r="H131" s="27">
        <v>30184</v>
      </c>
      <c r="I131" s="27">
        <v>30248</v>
      </c>
      <c r="J131" s="27">
        <v>30037</v>
      </c>
      <c r="K131" s="27">
        <v>31414</v>
      </c>
      <c r="L131" s="27">
        <v>32687</v>
      </c>
      <c r="M131" s="27">
        <v>32548</v>
      </c>
      <c r="N131" s="27">
        <v>31177</v>
      </c>
      <c r="O131" s="27">
        <v>28860</v>
      </c>
      <c r="P131" s="27">
        <v>31436</v>
      </c>
      <c r="Q131" s="27">
        <v>31764</v>
      </c>
      <c r="R131" s="28">
        <f>Number_of_planning_application_decisions[[#This Row],[2021/22]]-Number_of_planning_application_decisions[[#This Row],[2020/21]]</f>
        <v>328</v>
      </c>
      <c r="S131" s="29">
        <v>1.04338974424227E-2</v>
      </c>
    </row>
    <row r="132" spans="1:19" s="12" customFormat="1" ht="15" customHeight="1" x14ac:dyDescent="0.25">
      <c r="A132" s="32"/>
      <c r="B132" s="32"/>
      <c r="C132" s="32" t="s">
        <v>265</v>
      </c>
      <c r="D132" s="32" t="s">
        <v>34</v>
      </c>
      <c r="E132" s="33"/>
      <c r="F132" s="33"/>
      <c r="G132" s="33"/>
      <c r="H132" s="33"/>
      <c r="I132" s="33"/>
      <c r="J132" s="33"/>
      <c r="K132" s="33"/>
      <c r="L132" s="33"/>
      <c r="M132" s="33"/>
      <c r="N132" s="33"/>
      <c r="O132" s="33"/>
      <c r="P132" s="33"/>
      <c r="Q132" s="33"/>
      <c r="R132" s="34"/>
      <c r="S132" s="35"/>
    </row>
    <row r="133" spans="1:19" ht="15" customHeight="1" x14ac:dyDescent="0.25">
      <c r="A133" t="s">
        <v>266</v>
      </c>
      <c r="D133" t="s">
        <v>267</v>
      </c>
      <c r="E133" s="30">
        <v>985</v>
      </c>
      <c r="F133" s="30">
        <v>970</v>
      </c>
      <c r="G133" s="30">
        <v>1011</v>
      </c>
      <c r="H133" s="30">
        <v>908</v>
      </c>
      <c r="I133" s="30">
        <v>967</v>
      </c>
      <c r="J133" s="30">
        <v>850</v>
      </c>
      <c r="K133" s="30">
        <v>1046</v>
      </c>
      <c r="L133" s="30">
        <v>1075</v>
      </c>
      <c r="M133" s="30">
        <v>1018</v>
      </c>
      <c r="N133" s="30">
        <v>917</v>
      </c>
      <c r="O133" s="30">
        <v>877</v>
      </c>
      <c r="P133" s="30">
        <v>1028</v>
      </c>
      <c r="Q133" s="30">
        <v>962</v>
      </c>
      <c r="R133" s="31">
        <f>Number_of_planning_application_decisions[[#This Row],[2021/22]]-Number_of_planning_application_decisions[[#This Row],[2020/21]]</f>
        <v>-66</v>
      </c>
      <c r="S133" s="21">
        <v>-6.4202334630350189E-2</v>
      </c>
    </row>
    <row r="134" spans="1:19" ht="15" customHeight="1" x14ac:dyDescent="0.25">
      <c r="A134" t="s">
        <v>268</v>
      </c>
      <c r="D134" t="s">
        <v>269</v>
      </c>
      <c r="E134" s="30">
        <v>381</v>
      </c>
      <c r="F134" s="30">
        <v>388</v>
      </c>
      <c r="G134" s="30">
        <v>391</v>
      </c>
      <c r="H134" s="30">
        <v>345</v>
      </c>
      <c r="I134" s="30">
        <v>341</v>
      </c>
      <c r="J134" s="30">
        <v>362</v>
      </c>
      <c r="K134" s="30">
        <v>360</v>
      </c>
      <c r="L134" s="30">
        <v>408</v>
      </c>
      <c r="M134" s="30">
        <v>372</v>
      </c>
      <c r="N134" s="30">
        <v>371</v>
      </c>
      <c r="O134" s="30">
        <v>328</v>
      </c>
      <c r="P134" s="30">
        <v>370</v>
      </c>
      <c r="Q134" s="30">
        <v>404</v>
      </c>
      <c r="R134" s="31">
        <f>Number_of_planning_application_decisions[[#This Row],[2021/22]]-Number_of_planning_application_decisions[[#This Row],[2020/21]]</f>
        <v>34</v>
      </c>
      <c r="S134" s="21">
        <v>9.1891891891891897E-2</v>
      </c>
    </row>
    <row r="135" spans="1:19" ht="15" customHeight="1" x14ac:dyDescent="0.25">
      <c r="A135" t="s">
        <v>270</v>
      </c>
      <c r="D135" t="s">
        <v>271</v>
      </c>
      <c r="E135" s="30">
        <v>544</v>
      </c>
      <c r="F135" s="30" t="s">
        <v>53</v>
      </c>
      <c r="G135" s="30" t="s">
        <v>53</v>
      </c>
      <c r="H135" s="30">
        <v>483</v>
      </c>
      <c r="I135" s="30">
        <v>491</v>
      </c>
      <c r="J135" s="30">
        <v>458</v>
      </c>
      <c r="K135" s="30">
        <v>509</v>
      </c>
      <c r="L135" s="30">
        <v>459</v>
      </c>
      <c r="M135" s="30">
        <v>468</v>
      </c>
      <c r="N135" s="30">
        <v>487</v>
      </c>
      <c r="O135" s="30">
        <v>451</v>
      </c>
      <c r="P135" s="30">
        <v>441</v>
      </c>
      <c r="Q135" s="30">
        <v>462</v>
      </c>
      <c r="R135" s="31">
        <f>Number_of_planning_application_decisions[[#This Row],[2021/22]]-Number_of_planning_application_decisions[[#This Row],[2020/21]]</f>
        <v>21</v>
      </c>
      <c r="S135" s="21">
        <v>4.7619047619047616E-2</v>
      </c>
    </row>
    <row r="136" spans="1:19" ht="15" customHeight="1" x14ac:dyDescent="0.25">
      <c r="A136" t="s">
        <v>272</v>
      </c>
      <c r="D136" t="s">
        <v>273</v>
      </c>
      <c r="E136" s="30">
        <v>1145</v>
      </c>
      <c r="F136" s="30">
        <v>1264</v>
      </c>
      <c r="G136" s="30">
        <v>1250</v>
      </c>
      <c r="H136" s="30">
        <v>1238</v>
      </c>
      <c r="I136" s="30">
        <v>1077</v>
      </c>
      <c r="J136" s="30">
        <v>1296</v>
      </c>
      <c r="K136" s="30">
        <v>1101</v>
      </c>
      <c r="L136" s="30">
        <v>1178</v>
      </c>
      <c r="M136" s="30">
        <v>1141</v>
      </c>
      <c r="N136" s="30">
        <v>1239</v>
      </c>
      <c r="O136" s="30">
        <v>1069</v>
      </c>
      <c r="P136" s="30">
        <v>1164</v>
      </c>
      <c r="Q136" s="30">
        <v>1321</v>
      </c>
      <c r="R136" s="31">
        <f>Number_of_planning_application_decisions[[#This Row],[2021/22]]-Number_of_planning_application_decisions[[#This Row],[2020/21]]</f>
        <v>157</v>
      </c>
      <c r="S136" s="21">
        <v>0.13487972508591065</v>
      </c>
    </row>
    <row r="137" spans="1:19" ht="15" customHeight="1" x14ac:dyDescent="0.25">
      <c r="A137" t="s">
        <v>274</v>
      </c>
      <c r="D137" t="s">
        <v>275</v>
      </c>
      <c r="E137" s="30">
        <v>689</v>
      </c>
      <c r="F137" s="30">
        <v>682</v>
      </c>
      <c r="G137" s="30">
        <v>749</v>
      </c>
      <c r="H137" s="30">
        <v>596</v>
      </c>
      <c r="I137" s="30">
        <v>688</v>
      </c>
      <c r="J137" s="30">
        <v>611</v>
      </c>
      <c r="K137" s="30">
        <v>646</v>
      </c>
      <c r="L137" s="30">
        <v>706</v>
      </c>
      <c r="M137" s="30">
        <v>686</v>
      </c>
      <c r="N137" s="30">
        <v>670</v>
      </c>
      <c r="O137" s="30">
        <v>571</v>
      </c>
      <c r="P137" s="30">
        <v>661</v>
      </c>
      <c r="Q137" s="30">
        <v>659</v>
      </c>
      <c r="R137" s="31">
        <f>Number_of_planning_application_decisions[[#This Row],[2021/22]]-Number_of_planning_application_decisions[[#This Row],[2020/21]]</f>
        <v>-2</v>
      </c>
      <c r="S137" s="21">
        <v>-3.0257186081694403E-3</v>
      </c>
    </row>
    <row r="138" spans="1:19" ht="15" customHeight="1" x14ac:dyDescent="0.25">
      <c r="A138" t="s">
        <v>276</v>
      </c>
      <c r="D138" t="s">
        <v>277</v>
      </c>
      <c r="E138" s="30">
        <v>555</v>
      </c>
      <c r="F138" s="30">
        <v>623</v>
      </c>
      <c r="G138" s="30">
        <v>567</v>
      </c>
      <c r="H138" s="30">
        <v>510</v>
      </c>
      <c r="I138" s="30">
        <v>646</v>
      </c>
      <c r="J138" s="30">
        <v>580</v>
      </c>
      <c r="K138" s="30">
        <v>587</v>
      </c>
      <c r="L138" s="30">
        <v>626</v>
      </c>
      <c r="M138" s="30">
        <v>606</v>
      </c>
      <c r="N138" s="30">
        <v>573</v>
      </c>
      <c r="O138" s="30">
        <v>551</v>
      </c>
      <c r="P138" s="30">
        <v>624</v>
      </c>
      <c r="Q138" s="30">
        <v>660</v>
      </c>
      <c r="R138" s="31">
        <f>Number_of_planning_application_decisions[[#This Row],[2021/22]]-Number_of_planning_application_decisions[[#This Row],[2020/21]]</f>
        <v>36</v>
      </c>
      <c r="S138" s="21">
        <v>5.7692307692307696E-2</v>
      </c>
    </row>
    <row r="139" spans="1:19" ht="15" customHeight="1" x14ac:dyDescent="0.25">
      <c r="A139" t="s">
        <v>278</v>
      </c>
      <c r="D139" t="s">
        <v>279</v>
      </c>
      <c r="E139" s="30">
        <v>639</v>
      </c>
      <c r="F139" s="30">
        <v>622</v>
      </c>
      <c r="G139" s="30">
        <v>646</v>
      </c>
      <c r="H139" s="30">
        <v>599</v>
      </c>
      <c r="I139" s="30">
        <v>568</v>
      </c>
      <c r="J139" s="30">
        <v>572</v>
      </c>
      <c r="K139" s="30">
        <v>553</v>
      </c>
      <c r="L139" s="30">
        <v>533</v>
      </c>
      <c r="M139" s="30">
        <v>531</v>
      </c>
      <c r="N139" s="30">
        <v>435</v>
      </c>
      <c r="O139" s="30">
        <v>400</v>
      </c>
      <c r="P139" s="30">
        <v>420</v>
      </c>
      <c r="Q139" s="30">
        <v>490</v>
      </c>
      <c r="R139" s="31">
        <f>Number_of_planning_application_decisions[[#This Row],[2021/22]]-Number_of_planning_application_decisions[[#This Row],[2020/21]]</f>
        <v>70</v>
      </c>
      <c r="S139" s="21">
        <v>0.16666666666666666</v>
      </c>
    </row>
    <row r="140" spans="1:19" ht="15" customHeight="1" x14ac:dyDescent="0.25">
      <c r="A140" t="s">
        <v>280</v>
      </c>
      <c r="D140" t="s">
        <v>281</v>
      </c>
      <c r="E140" s="30">
        <v>751</v>
      </c>
      <c r="F140" s="30">
        <v>819</v>
      </c>
      <c r="G140" s="30">
        <v>692</v>
      </c>
      <c r="H140" s="30">
        <v>760</v>
      </c>
      <c r="I140" s="30">
        <v>772</v>
      </c>
      <c r="J140" s="30">
        <v>749</v>
      </c>
      <c r="K140" s="30">
        <v>734</v>
      </c>
      <c r="L140" s="30">
        <v>789</v>
      </c>
      <c r="M140" s="30">
        <v>803</v>
      </c>
      <c r="N140" s="30">
        <v>759</v>
      </c>
      <c r="O140" s="30">
        <v>673</v>
      </c>
      <c r="P140" s="30">
        <v>827</v>
      </c>
      <c r="Q140" s="30">
        <v>838</v>
      </c>
      <c r="R140" s="31">
        <f>Number_of_planning_application_decisions[[#This Row],[2021/22]]-Number_of_planning_application_decisions[[#This Row],[2020/21]]</f>
        <v>11</v>
      </c>
      <c r="S140" s="21">
        <v>1.3301088270858524E-2</v>
      </c>
    </row>
    <row r="141" spans="1:19" ht="15" customHeight="1" x14ac:dyDescent="0.25">
      <c r="A141" t="s">
        <v>282</v>
      </c>
      <c r="D141" t="s">
        <v>283</v>
      </c>
      <c r="E141" s="30">
        <v>872</v>
      </c>
      <c r="F141" s="30">
        <v>892</v>
      </c>
      <c r="G141" s="30">
        <v>821</v>
      </c>
      <c r="H141" s="30">
        <v>865</v>
      </c>
      <c r="I141" s="30">
        <v>779</v>
      </c>
      <c r="J141" s="30">
        <v>771</v>
      </c>
      <c r="K141" s="30">
        <v>793</v>
      </c>
      <c r="L141" s="30">
        <v>836</v>
      </c>
      <c r="M141" s="30">
        <v>821</v>
      </c>
      <c r="N141" s="30">
        <v>811</v>
      </c>
      <c r="O141" s="30">
        <v>703</v>
      </c>
      <c r="P141" s="30">
        <v>758</v>
      </c>
      <c r="Q141" s="30">
        <v>624</v>
      </c>
      <c r="R141" s="31">
        <f>Number_of_planning_application_decisions[[#This Row],[2021/22]]-Number_of_planning_application_decisions[[#This Row],[2020/21]]</f>
        <v>-134</v>
      </c>
      <c r="S141" s="21">
        <v>-0.17678100263852242</v>
      </c>
    </row>
    <row r="142" spans="1:19" s="12" customFormat="1" ht="15" customHeight="1" x14ac:dyDescent="0.25">
      <c r="A142" s="32"/>
      <c r="B142" s="32"/>
      <c r="C142" s="32" t="s">
        <v>284</v>
      </c>
      <c r="D142" s="32" t="s">
        <v>34</v>
      </c>
      <c r="E142" s="33"/>
      <c r="F142" s="33"/>
      <c r="G142" s="33"/>
      <c r="H142" s="33"/>
      <c r="I142" s="33"/>
      <c r="J142" s="33"/>
      <c r="K142" s="33"/>
      <c r="L142" s="33"/>
      <c r="M142" s="33"/>
      <c r="N142" s="33"/>
      <c r="O142" s="33"/>
      <c r="P142" s="33"/>
      <c r="Q142" s="33"/>
      <c r="R142" s="34"/>
      <c r="S142" s="35"/>
    </row>
    <row r="143" spans="1:19" ht="15" customHeight="1" x14ac:dyDescent="0.25">
      <c r="A143" t="s">
        <v>285</v>
      </c>
      <c r="D143" t="s">
        <v>286</v>
      </c>
      <c r="E143" s="30">
        <v>580</v>
      </c>
      <c r="F143" s="30">
        <v>652</v>
      </c>
      <c r="G143" s="30">
        <v>673</v>
      </c>
      <c r="H143" s="30">
        <v>651</v>
      </c>
      <c r="I143" s="30">
        <v>659</v>
      </c>
      <c r="J143" s="30">
        <v>674</v>
      </c>
      <c r="K143" s="30">
        <v>671</v>
      </c>
      <c r="L143" s="30">
        <v>670</v>
      </c>
      <c r="M143" s="30">
        <v>678</v>
      </c>
      <c r="N143" s="30">
        <v>662</v>
      </c>
      <c r="O143" s="30">
        <v>650</v>
      </c>
      <c r="P143" s="30">
        <v>669</v>
      </c>
      <c r="Q143" s="30">
        <v>749</v>
      </c>
      <c r="R143" s="31">
        <f>Number_of_planning_application_decisions[[#This Row],[2021/22]]-Number_of_planning_application_decisions[[#This Row],[2020/21]]</f>
        <v>80</v>
      </c>
      <c r="S143" s="21">
        <v>0.11958146487294469</v>
      </c>
    </row>
    <row r="144" spans="1:19" ht="15" customHeight="1" x14ac:dyDescent="0.25">
      <c r="A144" t="s">
        <v>287</v>
      </c>
      <c r="D144" t="s">
        <v>288</v>
      </c>
      <c r="E144" s="30">
        <v>1215</v>
      </c>
      <c r="F144" s="30">
        <v>1213</v>
      </c>
      <c r="G144" s="30">
        <v>1295</v>
      </c>
      <c r="H144" s="30">
        <v>1275</v>
      </c>
      <c r="I144" s="30">
        <v>1291</v>
      </c>
      <c r="J144" s="30">
        <v>1145</v>
      </c>
      <c r="K144" s="30">
        <v>1249</v>
      </c>
      <c r="L144" s="30">
        <v>1321</v>
      </c>
      <c r="M144" s="30">
        <v>1243</v>
      </c>
      <c r="N144" s="30">
        <v>1266</v>
      </c>
      <c r="O144" s="30">
        <v>1202</v>
      </c>
      <c r="P144" s="30">
        <v>1152</v>
      </c>
      <c r="Q144" s="30">
        <v>1195</v>
      </c>
      <c r="R144" s="31">
        <f>Number_of_planning_application_decisions[[#This Row],[2021/22]]-Number_of_planning_application_decisions[[#This Row],[2020/21]]</f>
        <v>43</v>
      </c>
      <c r="S144" s="21">
        <v>3.7326388888888888E-2</v>
      </c>
    </row>
    <row r="145" spans="1:19" ht="15" customHeight="1" x14ac:dyDescent="0.25">
      <c r="A145" t="s">
        <v>289</v>
      </c>
      <c r="D145" t="s">
        <v>290</v>
      </c>
      <c r="E145" s="30">
        <v>1124</v>
      </c>
      <c r="F145" s="30">
        <v>1080</v>
      </c>
      <c r="G145" s="30">
        <v>1098</v>
      </c>
      <c r="H145" s="30">
        <v>989</v>
      </c>
      <c r="I145" s="30">
        <v>961</v>
      </c>
      <c r="J145" s="30">
        <v>977</v>
      </c>
      <c r="K145" s="30">
        <v>1061</v>
      </c>
      <c r="L145" s="30">
        <v>1078</v>
      </c>
      <c r="M145" s="30">
        <v>1140</v>
      </c>
      <c r="N145" s="30">
        <v>1026</v>
      </c>
      <c r="O145" s="30">
        <v>961</v>
      </c>
      <c r="P145" s="30">
        <v>1069</v>
      </c>
      <c r="Q145" s="30">
        <v>1044</v>
      </c>
      <c r="R145" s="31">
        <f>Number_of_planning_application_decisions[[#This Row],[2021/22]]-Number_of_planning_application_decisions[[#This Row],[2020/21]]</f>
        <v>-25</v>
      </c>
      <c r="S145" s="21">
        <v>-2.3386342376052385E-2</v>
      </c>
    </row>
    <row r="146" spans="1:19" ht="15" customHeight="1" x14ac:dyDescent="0.25">
      <c r="A146" t="s">
        <v>291</v>
      </c>
      <c r="D146" t="s">
        <v>292</v>
      </c>
      <c r="E146" s="30">
        <v>688</v>
      </c>
      <c r="F146" s="30">
        <v>710</v>
      </c>
      <c r="G146" s="30">
        <v>691</v>
      </c>
      <c r="H146" s="30">
        <v>776</v>
      </c>
      <c r="I146" s="30">
        <v>735</v>
      </c>
      <c r="J146" s="30">
        <v>822</v>
      </c>
      <c r="K146" s="30">
        <v>957</v>
      </c>
      <c r="L146" s="30">
        <v>832</v>
      </c>
      <c r="M146" s="30">
        <v>851</v>
      </c>
      <c r="N146" s="30">
        <v>810</v>
      </c>
      <c r="O146" s="30">
        <v>806</v>
      </c>
      <c r="P146" s="30">
        <v>707</v>
      </c>
      <c r="Q146" s="30">
        <v>681</v>
      </c>
      <c r="R146" s="31">
        <f>Number_of_planning_application_decisions[[#This Row],[2021/22]]-Number_of_planning_application_decisions[[#This Row],[2020/21]]</f>
        <v>-26</v>
      </c>
      <c r="S146" s="21">
        <v>-3.6775106082036775E-2</v>
      </c>
    </row>
    <row r="147" spans="1:19" ht="15" customHeight="1" x14ac:dyDescent="0.25">
      <c r="A147" t="s">
        <v>293</v>
      </c>
      <c r="D147" t="s">
        <v>294</v>
      </c>
      <c r="E147" s="30">
        <v>1474</v>
      </c>
      <c r="F147" s="30">
        <v>1555</v>
      </c>
      <c r="G147" s="30">
        <v>1457</v>
      </c>
      <c r="H147" s="30">
        <v>1407</v>
      </c>
      <c r="I147" s="30">
        <v>1437</v>
      </c>
      <c r="J147" s="30">
        <v>1523</v>
      </c>
      <c r="K147" s="30">
        <v>1476</v>
      </c>
      <c r="L147" s="30">
        <v>1456</v>
      </c>
      <c r="M147" s="30">
        <v>1594</v>
      </c>
      <c r="N147" s="30">
        <v>1471</v>
      </c>
      <c r="O147" s="30">
        <v>1334</v>
      </c>
      <c r="P147" s="30">
        <v>1519</v>
      </c>
      <c r="Q147" s="30">
        <v>1412</v>
      </c>
      <c r="R147" s="31">
        <f>Number_of_planning_application_decisions[[#This Row],[2021/22]]-Number_of_planning_application_decisions[[#This Row],[2020/21]]</f>
        <v>-107</v>
      </c>
      <c r="S147" s="21">
        <v>-7.044107965766952E-2</v>
      </c>
    </row>
    <row r="148" spans="1:19" ht="15" customHeight="1" x14ac:dyDescent="0.25">
      <c r="A148" t="s">
        <v>295</v>
      </c>
      <c r="D148" t="s">
        <v>296</v>
      </c>
      <c r="E148" s="30">
        <v>561</v>
      </c>
      <c r="F148" s="30">
        <v>603</v>
      </c>
      <c r="G148" s="30">
        <v>533</v>
      </c>
      <c r="H148" s="30">
        <v>463</v>
      </c>
      <c r="I148" s="30">
        <v>399</v>
      </c>
      <c r="J148" s="30">
        <v>570</v>
      </c>
      <c r="K148" s="30">
        <v>547</v>
      </c>
      <c r="L148" s="30">
        <v>495</v>
      </c>
      <c r="M148" s="30">
        <v>562</v>
      </c>
      <c r="N148" s="30">
        <v>490</v>
      </c>
      <c r="O148" s="30">
        <v>474</v>
      </c>
      <c r="P148" s="30">
        <v>452</v>
      </c>
      <c r="Q148" s="30">
        <v>496</v>
      </c>
      <c r="R148" s="31">
        <f>Number_of_planning_application_decisions[[#This Row],[2021/22]]-Number_of_planning_application_decisions[[#This Row],[2020/21]]</f>
        <v>44</v>
      </c>
      <c r="S148" s="21">
        <v>9.7345132743362831E-2</v>
      </c>
    </row>
    <row r="149" spans="1:19" ht="15" customHeight="1" x14ac:dyDescent="0.25">
      <c r="A149" t="s">
        <v>297</v>
      </c>
      <c r="D149" t="s">
        <v>298</v>
      </c>
      <c r="E149" s="30">
        <v>684</v>
      </c>
      <c r="F149" s="30">
        <v>645</v>
      </c>
      <c r="G149" s="30">
        <v>649</v>
      </c>
      <c r="H149" s="30">
        <v>672</v>
      </c>
      <c r="I149" s="30">
        <v>669</v>
      </c>
      <c r="J149" s="30">
        <v>721</v>
      </c>
      <c r="K149" s="30">
        <v>782</v>
      </c>
      <c r="L149" s="30">
        <v>852</v>
      </c>
      <c r="M149" s="30">
        <v>893</v>
      </c>
      <c r="N149" s="30">
        <v>782</v>
      </c>
      <c r="O149" s="30">
        <v>768</v>
      </c>
      <c r="P149" s="30">
        <v>843</v>
      </c>
      <c r="Q149" s="30">
        <v>798</v>
      </c>
      <c r="R149" s="31">
        <f>Number_of_planning_application_decisions[[#This Row],[2021/22]]-Number_of_planning_application_decisions[[#This Row],[2020/21]]</f>
        <v>-45</v>
      </c>
      <c r="S149" s="21">
        <v>-5.3380782918149468E-2</v>
      </c>
    </row>
    <row r="150" spans="1:19" ht="15" customHeight="1" x14ac:dyDescent="0.25">
      <c r="A150" t="s">
        <v>299</v>
      </c>
      <c r="D150" t="s">
        <v>300</v>
      </c>
      <c r="E150" s="30">
        <v>331</v>
      </c>
      <c r="F150" s="30">
        <v>406</v>
      </c>
      <c r="G150" s="30">
        <v>336</v>
      </c>
      <c r="H150" s="30">
        <v>352</v>
      </c>
      <c r="I150" s="30">
        <v>353</v>
      </c>
      <c r="J150" s="30">
        <v>327</v>
      </c>
      <c r="K150" s="30">
        <v>369</v>
      </c>
      <c r="L150" s="30">
        <v>364</v>
      </c>
      <c r="M150" s="30">
        <v>408</v>
      </c>
      <c r="N150" s="30">
        <v>366</v>
      </c>
      <c r="O150" s="30">
        <v>342</v>
      </c>
      <c r="P150" s="30">
        <v>351</v>
      </c>
      <c r="Q150" s="30">
        <v>382</v>
      </c>
      <c r="R150" s="31">
        <f>Number_of_planning_application_decisions[[#This Row],[2021/22]]-Number_of_planning_application_decisions[[#This Row],[2020/21]]</f>
        <v>31</v>
      </c>
      <c r="S150" s="21">
        <v>8.8319088319088315E-2</v>
      </c>
    </row>
    <row r="151" spans="1:19" s="12" customFormat="1" ht="15" customHeight="1" x14ac:dyDescent="0.25">
      <c r="A151" s="32"/>
      <c r="B151" s="32"/>
      <c r="C151" s="32" t="s">
        <v>154</v>
      </c>
      <c r="D151" s="32" t="s">
        <v>34</v>
      </c>
      <c r="E151" s="33"/>
      <c r="F151" s="33"/>
      <c r="G151" s="33"/>
      <c r="H151" s="33"/>
      <c r="I151" s="33"/>
      <c r="J151" s="33"/>
      <c r="K151" s="33"/>
      <c r="L151" s="33"/>
      <c r="M151" s="33"/>
      <c r="N151" s="33"/>
      <c r="O151" s="33"/>
      <c r="P151" s="33"/>
      <c r="Q151" s="33"/>
      <c r="R151" s="34"/>
      <c r="S151" s="35"/>
    </row>
    <row r="152" spans="1:19" ht="15" customHeight="1" x14ac:dyDescent="0.25">
      <c r="A152" t="s">
        <v>301</v>
      </c>
      <c r="D152" t="s">
        <v>302</v>
      </c>
      <c r="E152" s="30">
        <v>347</v>
      </c>
      <c r="F152" s="30">
        <v>425</v>
      </c>
      <c r="G152" s="30">
        <v>421</v>
      </c>
      <c r="H152" s="30">
        <v>343</v>
      </c>
      <c r="I152" s="30">
        <v>384</v>
      </c>
      <c r="J152" s="30">
        <v>262</v>
      </c>
      <c r="K152" s="30">
        <v>406</v>
      </c>
      <c r="L152" s="30">
        <v>396</v>
      </c>
      <c r="M152" s="30">
        <v>402</v>
      </c>
      <c r="N152" s="30">
        <v>383</v>
      </c>
      <c r="O152" s="30">
        <v>393</v>
      </c>
      <c r="P152" s="30">
        <v>376</v>
      </c>
      <c r="Q152" s="30">
        <v>382</v>
      </c>
      <c r="R152" s="31">
        <f>Number_of_planning_application_decisions[[#This Row],[2021/22]]-Number_of_planning_application_decisions[[#This Row],[2020/21]]</f>
        <v>6</v>
      </c>
      <c r="S152" s="21">
        <v>1.5957446808510637E-2</v>
      </c>
    </row>
    <row r="153" spans="1:19" ht="15" customHeight="1" x14ac:dyDescent="0.25">
      <c r="A153" t="s">
        <v>303</v>
      </c>
      <c r="D153" t="s">
        <v>304</v>
      </c>
      <c r="E153" s="30">
        <v>1242</v>
      </c>
      <c r="F153" s="30">
        <v>1224</v>
      </c>
      <c r="G153" s="30">
        <v>1165</v>
      </c>
      <c r="H153" s="30">
        <v>1079</v>
      </c>
      <c r="I153" s="30">
        <v>1159</v>
      </c>
      <c r="J153" s="30">
        <v>1168</v>
      </c>
      <c r="K153" s="30">
        <v>1211</v>
      </c>
      <c r="L153" s="30">
        <v>1395</v>
      </c>
      <c r="M153" s="30">
        <v>1231</v>
      </c>
      <c r="N153" s="30">
        <v>1158</v>
      </c>
      <c r="O153" s="30">
        <v>1136</v>
      </c>
      <c r="P153" s="30">
        <v>1153</v>
      </c>
      <c r="Q153" s="30">
        <v>1161</v>
      </c>
      <c r="R153" s="31">
        <f>Number_of_planning_application_decisions[[#This Row],[2021/22]]-Number_of_planning_application_decisions[[#This Row],[2020/21]]</f>
        <v>8</v>
      </c>
      <c r="S153" s="21">
        <v>6.938421509106678E-3</v>
      </c>
    </row>
    <row r="154" spans="1:19" ht="15" customHeight="1" x14ac:dyDescent="0.25">
      <c r="A154" t="s">
        <v>305</v>
      </c>
      <c r="D154" t="s">
        <v>306</v>
      </c>
      <c r="E154" s="30">
        <v>428</v>
      </c>
      <c r="F154" s="30">
        <v>522</v>
      </c>
      <c r="G154" s="30">
        <v>458</v>
      </c>
      <c r="H154" s="30">
        <v>423</v>
      </c>
      <c r="I154" s="30">
        <v>418</v>
      </c>
      <c r="J154" s="30">
        <v>466</v>
      </c>
      <c r="K154" s="30">
        <v>486</v>
      </c>
      <c r="L154" s="30">
        <v>542</v>
      </c>
      <c r="M154" s="30">
        <v>705</v>
      </c>
      <c r="N154" s="30">
        <v>494</v>
      </c>
      <c r="O154" s="30">
        <v>425</v>
      </c>
      <c r="P154" s="30">
        <v>459</v>
      </c>
      <c r="Q154" s="30">
        <v>488</v>
      </c>
      <c r="R154" s="31">
        <f>Number_of_planning_application_decisions[[#This Row],[2021/22]]-Number_of_planning_application_decisions[[#This Row],[2020/21]]</f>
        <v>29</v>
      </c>
      <c r="S154" s="21">
        <v>6.3180827886710242E-2</v>
      </c>
    </row>
    <row r="155" spans="1:19" ht="15" customHeight="1" x14ac:dyDescent="0.25">
      <c r="A155" t="s">
        <v>307</v>
      </c>
      <c r="D155" t="s">
        <v>308</v>
      </c>
      <c r="E155" s="30">
        <v>946</v>
      </c>
      <c r="F155" s="30">
        <v>1018</v>
      </c>
      <c r="G155" s="30">
        <v>920</v>
      </c>
      <c r="H155" s="30">
        <v>777</v>
      </c>
      <c r="I155" s="30">
        <v>916</v>
      </c>
      <c r="J155" s="30">
        <v>930</v>
      </c>
      <c r="K155" s="30">
        <v>957</v>
      </c>
      <c r="L155" s="30">
        <v>877</v>
      </c>
      <c r="M155" s="30">
        <v>943</v>
      </c>
      <c r="N155" s="30">
        <v>905</v>
      </c>
      <c r="O155" s="30">
        <v>837</v>
      </c>
      <c r="P155" s="30">
        <v>987</v>
      </c>
      <c r="Q155" s="30">
        <v>972</v>
      </c>
      <c r="R155" s="31">
        <f>Number_of_planning_application_decisions[[#This Row],[2021/22]]-Number_of_planning_application_decisions[[#This Row],[2020/21]]</f>
        <v>-15</v>
      </c>
      <c r="S155" s="21">
        <v>-1.5197568389057751E-2</v>
      </c>
    </row>
    <row r="156" spans="1:19" ht="15" customHeight="1" x14ac:dyDescent="0.25">
      <c r="A156" t="s">
        <v>309</v>
      </c>
      <c r="D156" t="s">
        <v>310</v>
      </c>
      <c r="E156" s="30">
        <v>755</v>
      </c>
      <c r="F156" s="30">
        <v>764</v>
      </c>
      <c r="G156" s="30">
        <v>746</v>
      </c>
      <c r="H156" s="30">
        <v>686</v>
      </c>
      <c r="I156" s="30">
        <v>710</v>
      </c>
      <c r="J156" s="30">
        <v>647</v>
      </c>
      <c r="K156" s="30">
        <v>783</v>
      </c>
      <c r="L156" s="30">
        <v>885</v>
      </c>
      <c r="M156" s="30">
        <v>784</v>
      </c>
      <c r="N156" s="30">
        <v>855</v>
      </c>
      <c r="O156" s="30">
        <v>694</v>
      </c>
      <c r="P156" s="30">
        <v>864</v>
      </c>
      <c r="Q156" s="30">
        <v>853</v>
      </c>
      <c r="R156" s="31">
        <f>Number_of_planning_application_decisions[[#This Row],[2021/22]]-Number_of_planning_application_decisions[[#This Row],[2020/21]]</f>
        <v>-11</v>
      </c>
      <c r="S156" s="21">
        <v>-1.2731481481481481E-2</v>
      </c>
    </row>
    <row r="157" spans="1:19" ht="15" customHeight="1" x14ac:dyDescent="0.25">
      <c r="A157" t="s">
        <v>311</v>
      </c>
      <c r="D157" t="s">
        <v>312</v>
      </c>
      <c r="E157" s="30">
        <v>1140</v>
      </c>
      <c r="F157" s="30" t="s">
        <v>53</v>
      </c>
      <c r="G157" s="30" t="s">
        <v>53</v>
      </c>
      <c r="H157" s="30">
        <v>1112</v>
      </c>
      <c r="I157" s="30">
        <v>1232</v>
      </c>
      <c r="J157" s="30">
        <v>1112</v>
      </c>
      <c r="K157" s="30">
        <v>1198</v>
      </c>
      <c r="L157" s="30">
        <v>1229</v>
      </c>
      <c r="M157" s="30">
        <v>1275</v>
      </c>
      <c r="N157" s="30">
        <v>1169</v>
      </c>
      <c r="O157" s="30">
        <v>1036</v>
      </c>
      <c r="P157" s="30">
        <v>1187</v>
      </c>
      <c r="Q157" s="30">
        <v>1231</v>
      </c>
      <c r="R157" s="31">
        <f>Number_of_planning_application_decisions[[#This Row],[2021/22]]-Number_of_planning_application_decisions[[#This Row],[2020/21]]</f>
        <v>44</v>
      </c>
      <c r="S157" s="21">
        <v>3.7068239258635213E-2</v>
      </c>
    </row>
    <row r="158" spans="1:19" ht="15" customHeight="1" x14ac:dyDescent="0.25">
      <c r="A158" t="s">
        <v>313</v>
      </c>
      <c r="D158" t="s">
        <v>314</v>
      </c>
      <c r="E158" s="30" t="s">
        <v>315</v>
      </c>
      <c r="F158" s="30">
        <v>812</v>
      </c>
      <c r="G158" s="30">
        <v>675</v>
      </c>
      <c r="H158" s="30">
        <v>647</v>
      </c>
      <c r="I158" s="30">
        <v>633</v>
      </c>
      <c r="J158" s="30">
        <v>636</v>
      </c>
      <c r="K158" s="30">
        <v>725</v>
      </c>
      <c r="L158" s="30">
        <v>807</v>
      </c>
      <c r="M158" s="30">
        <v>775</v>
      </c>
      <c r="N158" s="30">
        <v>829</v>
      </c>
      <c r="O158" s="30">
        <v>743</v>
      </c>
      <c r="P158" s="30">
        <v>890</v>
      </c>
      <c r="Q158" s="30">
        <v>841</v>
      </c>
      <c r="R158" s="31">
        <f>Number_of_planning_application_decisions[[#This Row],[2021/22]]-Number_of_planning_application_decisions[[#This Row],[2020/21]]</f>
        <v>-49</v>
      </c>
      <c r="S158" s="21">
        <v>-5.5056179775280899E-2</v>
      </c>
    </row>
    <row r="159" spans="1:19" s="12" customFormat="1" ht="15" customHeight="1" x14ac:dyDescent="0.25">
      <c r="A159" s="32"/>
      <c r="B159" s="32"/>
      <c r="C159" s="32" t="s">
        <v>316</v>
      </c>
      <c r="D159" s="32" t="s">
        <v>34</v>
      </c>
      <c r="E159" s="33"/>
      <c r="F159" s="33"/>
      <c r="G159" s="33"/>
      <c r="H159" s="33"/>
      <c r="I159" s="33"/>
      <c r="J159" s="33"/>
      <c r="K159" s="33"/>
      <c r="L159" s="33"/>
      <c r="M159" s="33"/>
      <c r="N159" s="33"/>
      <c r="O159" s="33"/>
      <c r="P159" s="33"/>
      <c r="Q159" s="33"/>
      <c r="R159" s="34"/>
      <c r="S159" s="35"/>
    </row>
    <row r="160" spans="1:19" ht="15" customHeight="1" x14ac:dyDescent="0.25">
      <c r="A160" t="s">
        <v>317</v>
      </c>
      <c r="D160" t="s">
        <v>318</v>
      </c>
      <c r="E160" s="30">
        <v>1883</v>
      </c>
      <c r="F160" s="30">
        <v>2003</v>
      </c>
      <c r="G160" s="30">
        <v>1910</v>
      </c>
      <c r="H160" s="30">
        <v>1879</v>
      </c>
      <c r="I160" s="30">
        <v>2003</v>
      </c>
      <c r="J160" s="30">
        <v>1964</v>
      </c>
      <c r="K160" s="30">
        <v>2060</v>
      </c>
      <c r="L160" s="30">
        <v>2042</v>
      </c>
      <c r="M160" s="30">
        <v>2116</v>
      </c>
      <c r="N160" s="30">
        <v>2044</v>
      </c>
      <c r="O160" s="30">
        <v>1979</v>
      </c>
      <c r="P160" s="30">
        <v>2020</v>
      </c>
      <c r="Q160" s="30">
        <v>2065</v>
      </c>
      <c r="R160" s="31">
        <f>Number_of_planning_application_decisions[[#This Row],[2021/22]]-Number_of_planning_application_decisions[[#This Row],[2020/21]]</f>
        <v>45</v>
      </c>
      <c r="S160" s="21">
        <v>2.2277227722772276E-2</v>
      </c>
    </row>
    <row r="161" spans="1:19" ht="15" customHeight="1" x14ac:dyDescent="0.25">
      <c r="A161" t="s">
        <v>319</v>
      </c>
      <c r="D161" t="s">
        <v>320</v>
      </c>
      <c r="E161" s="30">
        <v>1669</v>
      </c>
      <c r="F161" s="30">
        <v>2805</v>
      </c>
      <c r="G161" s="30">
        <v>2849</v>
      </c>
      <c r="H161" s="30">
        <v>2918</v>
      </c>
      <c r="I161" s="30">
        <v>3026</v>
      </c>
      <c r="J161" s="30">
        <v>3004</v>
      </c>
      <c r="K161" s="30">
        <v>2990</v>
      </c>
      <c r="L161" s="30">
        <v>3282</v>
      </c>
      <c r="M161" s="30">
        <v>3304</v>
      </c>
      <c r="N161" s="30">
        <v>2951</v>
      </c>
      <c r="O161" s="30">
        <v>2759</v>
      </c>
      <c r="P161" s="30">
        <v>2977</v>
      </c>
      <c r="Q161" s="30">
        <v>2900</v>
      </c>
      <c r="R161" s="31">
        <f>Number_of_planning_application_decisions[[#This Row],[2021/22]]-Number_of_planning_application_decisions[[#This Row],[2020/21]]</f>
        <v>-77</v>
      </c>
      <c r="S161" s="21">
        <v>-2.5864964729593549E-2</v>
      </c>
    </row>
    <row r="162" spans="1:19" ht="15" customHeight="1" x14ac:dyDescent="0.25">
      <c r="D162" t="s">
        <v>321</v>
      </c>
      <c r="E162" s="30">
        <v>130</v>
      </c>
      <c r="F162" s="30">
        <v>148</v>
      </c>
      <c r="G162" s="30">
        <v>24</v>
      </c>
      <c r="H162" s="30" t="s">
        <v>53</v>
      </c>
      <c r="I162" s="30" t="s">
        <v>53</v>
      </c>
      <c r="J162" s="30" t="s">
        <v>53</v>
      </c>
      <c r="K162" s="30" t="s">
        <v>53</v>
      </c>
      <c r="L162" s="30" t="s">
        <v>53</v>
      </c>
      <c r="M162" s="30"/>
      <c r="N162" s="30" t="s">
        <v>53</v>
      </c>
      <c r="O162" s="30" t="s">
        <v>53</v>
      </c>
      <c r="P162" s="30" t="s">
        <v>53</v>
      </c>
      <c r="Q162" s="30" t="s">
        <v>53</v>
      </c>
      <c r="R162" s="31"/>
    </row>
    <row r="163" spans="1:19" s="12" customFormat="1" ht="15" customHeight="1" x14ac:dyDescent="0.25">
      <c r="A163" s="32"/>
      <c r="B163" s="32"/>
      <c r="C163" s="32" t="s">
        <v>322</v>
      </c>
      <c r="D163" s="32" t="s">
        <v>34</v>
      </c>
      <c r="E163" s="33"/>
      <c r="F163" s="33"/>
      <c r="G163" s="33"/>
      <c r="H163" s="33"/>
      <c r="I163" s="33"/>
      <c r="J163" s="33"/>
      <c r="K163" s="33"/>
      <c r="L163" s="33"/>
      <c r="M163" s="33"/>
      <c r="N163" s="33"/>
      <c r="O163" s="33"/>
      <c r="P163" s="33"/>
      <c r="Q163" s="33"/>
      <c r="R163" s="34"/>
      <c r="S163" s="35"/>
    </row>
    <row r="164" spans="1:19" ht="15" customHeight="1" x14ac:dyDescent="0.25">
      <c r="A164" t="s">
        <v>323</v>
      </c>
      <c r="D164" t="s">
        <v>324</v>
      </c>
      <c r="E164" s="30">
        <v>546</v>
      </c>
      <c r="F164" s="30">
        <v>560</v>
      </c>
      <c r="G164" s="30">
        <v>571</v>
      </c>
      <c r="H164" s="30">
        <v>473</v>
      </c>
      <c r="I164" s="30">
        <v>557</v>
      </c>
      <c r="J164" s="30">
        <v>532</v>
      </c>
      <c r="K164" s="30">
        <v>547</v>
      </c>
      <c r="L164" s="30">
        <v>567</v>
      </c>
      <c r="M164" s="30">
        <v>532</v>
      </c>
      <c r="N164" s="30">
        <v>516</v>
      </c>
      <c r="O164" s="30">
        <v>494</v>
      </c>
      <c r="P164" s="30">
        <v>591</v>
      </c>
      <c r="Q164" s="30">
        <v>550</v>
      </c>
      <c r="R164" s="31">
        <f>Number_of_planning_application_decisions[[#This Row],[2021/22]]-Number_of_planning_application_decisions[[#This Row],[2020/21]]</f>
        <v>-41</v>
      </c>
      <c r="S164" s="21">
        <v>-6.9373942470389166E-2</v>
      </c>
    </row>
    <row r="165" spans="1:19" ht="15" customHeight="1" x14ac:dyDescent="0.25">
      <c r="A165" t="s">
        <v>325</v>
      </c>
      <c r="D165" t="s">
        <v>326</v>
      </c>
      <c r="E165" s="30">
        <v>919</v>
      </c>
      <c r="F165" s="30">
        <v>930</v>
      </c>
      <c r="G165" s="30">
        <v>969</v>
      </c>
      <c r="H165" s="30">
        <v>1471</v>
      </c>
      <c r="I165" s="30">
        <v>848</v>
      </c>
      <c r="J165" s="30">
        <v>794</v>
      </c>
      <c r="K165" s="30">
        <v>842</v>
      </c>
      <c r="L165" s="30">
        <v>845</v>
      </c>
      <c r="M165" s="30">
        <v>860</v>
      </c>
      <c r="N165" s="30">
        <v>840</v>
      </c>
      <c r="O165" s="30">
        <v>814</v>
      </c>
      <c r="P165" s="30">
        <v>899</v>
      </c>
      <c r="Q165" s="30">
        <v>818</v>
      </c>
      <c r="R165" s="31">
        <f>Number_of_planning_application_decisions[[#This Row],[2021/22]]-Number_of_planning_application_decisions[[#This Row],[2020/21]]</f>
        <v>-81</v>
      </c>
      <c r="S165" s="21">
        <v>-9.0100111234705224E-2</v>
      </c>
    </row>
    <row r="166" spans="1:19" ht="15" customHeight="1" x14ac:dyDescent="0.25">
      <c r="A166" t="s">
        <v>327</v>
      </c>
      <c r="D166" t="s">
        <v>328</v>
      </c>
      <c r="E166" s="30">
        <v>621</v>
      </c>
      <c r="F166" s="30">
        <v>663</v>
      </c>
      <c r="G166" s="30">
        <v>717</v>
      </c>
      <c r="H166" s="30">
        <v>611</v>
      </c>
      <c r="I166" s="30">
        <v>641</v>
      </c>
      <c r="J166" s="30">
        <v>643</v>
      </c>
      <c r="K166" s="30">
        <v>693</v>
      </c>
      <c r="L166" s="30">
        <v>674</v>
      </c>
      <c r="M166" s="30">
        <v>656</v>
      </c>
      <c r="N166" s="30">
        <v>695</v>
      </c>
      <c r="O166" s="30">
        <v>635</v>
      </c>
      <c r="P166" s="30">
        <v>655</v>
      </c>
      <c r="Q166" s="30">
        <v>743</v>
      </c>
      <c r="R166" s="31">
        <f>Number_of_planning_application_decisions[[#This Row],[2021/22]]-Number_of_planning_application_decisions[[#This Row],[2020/21]]</f>
        <v>88</v>
      </c>
      <c r="S166" s="21">
        <v>0.13435114503816795</v>
      </c>
    </row>
    <row r="167" spans="1:19" ht="15" customHeight="1" x14ac:dyDescent="0.25">
      <c r="A167" t="s">
        <v>329</v>
      </c>
      <c r="D167" t="s">
        <v>330</v>
      </c>
      <c r="E167" s="30">
        <v>621</v>
      </c>
      <c r="F167" s="30">
        <v>727</v>
      </c>
      <c r="G167" s="30">
        <v>648</v>
      </c>
      <c r="H167" s="30">
        <v>643</v>
      </c>
      <c r="I167" s="30">
        <v>616</v>
      </c>
      <c r="J167" s="30">
        <v>610</v>
      </c>
      <c r="K167" s="30">
        <v>591</v>
      </c>
      <c r="L167" s="30">
        <v>671</v>
      </c>
      <c r="M167" s="30">
        <v>639</v>
      </c>
      <c r="N167" s="30">
        <v>599</v>
      </c>
      <c r="O167" s="30">
        <v>616</v>
      </c>
      <c r="P167" s="30">
        <v>657</v>
      </c>
      <c r="Q167" s="30">
        <v>772</v>
      </c>
      <c r="R167" s="31">
        <f>Number_of_planning_application_decisions[[#This Row],[2021/22]]-Number_of_planning_application_decisions[[#This Row],[2020/21]]</f>
        <v>115</v>
      </c>
      <c r="S167" s="21">
        <v>0.17503805175038051</v>
      </c>
    </row>
    <row r="168" spans="1:19" ht="15" customHeight="1" x14ac:dyDescent="0.25">
      <c r="A168" t="s">
        <v>331</v>
      </c>
      <c r="D168" t="s">
        <v>332</v>
      </c>
      <c r="E168" s="30">
        <v>482</v>
      </c>
      <c r="F168" s="30">
        <v>496</v>
      </c>
      <c r="G168" s="30">
        <v>510</v>
      </c>
      <c r="H168" s="30">
        <v>410</v>
      </c>
      <c r="I168" s="30">
        <v>399</v>
      </c>
      <c r="J168" s="30">
        <v>414</v>
      </c>
      <c r="K168" s="30">
        <v>493</v>
      </c>
      <c r="L168" s="30">
        <v>428</v>
      </c>
      <c r="M168" s="30">
        <v>413</v>
      </c>
      <c r="N168" s="30">
        <v>416</v>
      </c>
      <c r="O168" s="30">
        <v>333</v>
      </c>
      <c r="P168" s="30">
        <v>416</v>
      </c>
      <c r="Q168" s="30">
        <v>451</v>
      </c>
      <c r="R168" s="31">
        <f>Number_of_planning_application_decisions[[#This Row],[2021/22]]-Number_of_planning_application_decisions[[#This Row],[2020/21]]</f>
        <v>35</v>
      </c>
      <c r="S168" s="21">
        <v>8.4134615384615391E-2</v>
      </c>
    </row>
    <row r="169" spans="1:19" ht="15" customHeight="1" x14ac:dyDescent="0.25">
      <c r="A169" t="s">
        <v>333</v>
      </c>
      <c r="D169" t="s">
        <v>334</v>
      </c>
      <c r="E169" s="30">
        <v>1114</v>
      </c>
      <c r="F169" s="30">
        <v>1157</v>
      </c>
      <c r="G169" s="30">
        <v>1101</v>
      </c>
      <c r="H169" s="30">
        <v>984</v>
      </c>
      <c r="I169" s="30">
        <v>916</v>
      </c>
      <c r="J169" s="30">
        <v>875</v>
      </c>
      <c r="K169" s="30">
        <v>937</v>
      </c>
      <c r="L169" s="30">
        <v>1026</v>
      </c>
      <c r="M169" s="30">
        <v>1033</v>
      </c>
      <c r="N169" s="30">
        <v>1024</v>
      </c>
      <c r="O169" s="30">
        <v>1014</v>
      </c>
      <c r="P169" s="30">
        <v>1185</v>
      </c>
      <c r="Q169" s="30">
        <v>1118</v>
      </c>
      <c r="R169" s="31">
        <f>Number_of_planning_application_decisions[[#This Row],[2021/22]]-Number_of_planning_application_decisions[[#This Row],[2020/21]]</f>
        <v>-67</v>
      </c>
      <c r="S169" s="21">
        <v>-5.6540084388185655E-2</v>
      </c>
    </row>
    <row r="170" spans="1:19" ht="15" customHeight="1" x14ac:dyDescent="0.25">
      <c r="A170" t="s">
        <v>335</v>
      </c>
      <c r="D170" t="s">
        <v>336</v>
      </c>
      <c r="E170" s="30">
        <v>1061</v>
      </c>
      <c r="F170" s="30">
        <v>1165</v>
      </c>
      <c r="G170" s="30">
        <v>1154</v>
      </c>
      <c r="H170" s="30">
        <v>1273</v>
      </c>
      <c r="I170" s="30">
        <v>1312</v>
      </c>
      <c r="J170" s="30">
        <v>1216</v>
      </c>
      <c r="K170" s="30">
        <v>1315</v>
      </c>
      <c r="L170" s="30">
        <v>1357</v>
      </c>
      <c r="M170" s="30">
        <v>1219</v>
      </c>
      <c r="N170" s="30">
        <v>1337</v>
      </c>
      <c r="O170" s="30">
        <v>1166</v>
      </c>
      <c r="P170" s="30">
        <v>1212</v>
      </c>
      <c r="Q170" s="30">
        <v>1259</v>
      </c>
      <c r="R170" s="31">
        <f>Number_of_planning_application_decisions[[#This Row],[2021/22]]-Number_of_planning_application_decisions[[#This Row],[2020/21]]</f>
        <v>47</v>
      </c>
      <c r="S170" s="21">
        <v>3.8778877887788776E-2</v>
      </c>
    </row>
    <row r="171" spans="1:19" ht="15" customHeight="1" x14ac:dyDescent="0.25">
      <c r="A171" t="s">
        <v>337</v>
      </c>
      <c r="D171" t="s">
        <v>338</v>
      </c>
      <c r="E171" s="30">
        <v>1068</v>
      </c>
      <c r="F171" s="30">
        <v>1059</v>
      </c>
      <c r="G171" s="30">
        <v>1046</v>
      </c>
      <c r="H171" s="30">
        <v>1038</v>
      </c>
      <c r="I171" s="30">
        <v>1054</v>
      </c>
      <c r="J171" s="30">
        <v>1146</v>
      </c>
      <c r="K171" s="30">
        <v>1126</v>
      </c>
      <c r="L171" s="30">
        <v>1348</v>
      </c>
      <c r="M171" s="30">
        <v>1258</v>
      </c>
      <c r="N171" s="30">
        <v>1306</v>
      </c>
      <c r="O171" s="30">
        <v>1120</v>
      </c>
      <c r="P171" s="30">
        <v>1318</v>
      </c>
      <c r="Q171" s="30">
        <v>1348</v>
      </c>
      <c r="R171" s="31">
        <f>Number_of_planning_application_decisions[[#This Row],[2021/22]]-Number_of_planning_application_decisions[[#This Row],[2020/21]]</f>
        <v>30</v>
      </c>
      <c r="S171" s="21">
        <v>2.2761760242792108E-2</v>
      </c>
    </row>
    <row r="172" spans="1:19" s="12" customFormat="1" ht="15" customHeight="1" x14ac:dyDescent="0.25">
      <c r="A172" s="32"/>
      <c r="B172" s="32"/>
      <c r="C172" s="32" t="s">
        <v>339</v>
      </c>
      <c r="D172" s="32" t="s">
        <v>34</v>
      </c>
      <c r="E172" s="33"/>
      <c r="F172" s="33"/>
      <c r="G172" s="33"/>
      <c r="H172" s="33"/>
      <c r="I172" s="33"/>
      <c r="J172" s="33"/>
      <c r="K172" s="33"/>
      <c r="L172" s="33"/>
      <c r="M172" s="33"/>
      <c r="N172" s="33"/>
      <c r="O172" s="33"/>
      <c r="P172" s="33"/>
      <c r="Q172" s="33"/>
      <c r="R172" s="34"/>
      <c r="S172" s="35"/>
    </row>
    <row r="173" spans="1:19" ht="15" customHeight="1" x14ac:dyDescent="0.25">
      <c r="A173" t="s">
        <v>340</v>
      </c>
      <c r="D173" t="s">
        <v>341</v>
      </c>
      <c r="E173" s="30">
        <v>576</v>
      </c>
      <c r="F173" s="30">
        <v>622</v>
      </c>
      <c r="G173" s="30" t="s">
        <v>53</v>
      </c>
      <c r="H173" s="30">
        <v>528</v>
      </c>
      <c r="I173" s="30">
        <v>591</v>
      </c>
      <c r="J173" s="30">
        <v>610</v>
      </c>
      <c r="K173" s="30">
        <v>613</v>
      </c>
      <c r="L173" s="30">
        <v>638</v>
      </c>
      <c r="M173" s="30">
        <v>588</v>
      </c>
      <c r="N173" s="30">
        <v>521</v>
      </c>
      <c r="O173" s="30">
        <v>506</v>
      </c>
      <c r="P173" s="30">
        <v>535</v>
      </c>
      <c r="Q173" s="30">
        <v>635</v>
      </c>
      <c r="R173" s="31">
        <f>Number_of_planning_application_decisions[[#This Row],[2021/22]]-Number_of_planning_application_decisions[[#This Row],[2020/21]]</f>
        <v>100</v>
      </c>
      <c r="S173" s="21">
        <v>0.18691588785046728</v>
      </c>
    </row>
    <row r="174" spans="1:19" s="12" customFormat="1" ht="15" customHeight="1" x14ac:dyDescent="0.25">
      <c r="A174" s="26" t="s">
        <v>342</v>
      </c>
      <c r="B174" s="26" t="s">
        <v>343</v>
      </c>
      <c r="C174" s="26"/>
      <c r="D174" s="26" t="s">
        <v>34</v>
      </c>
      <c r="E174" s="27">
        <v>50343</v>
      </c>
      <c r="F174" s="27">
        <v>53984</v>
      </c>
      <c r="G174" s="27">
        <v>53871</v>
      </c>
      <c r="H174" s="27">
        <v>51968</v>
      </c>
      <c r="I174" s="27">
        <v>52422</v>
      </c>
      <c r="J174" s="27">
        <v>52546</v>
      </c>
      <c r="K174" s="27">
        <v>53988</v>
      </c>
      <c r="L174" s="27">
        <v>58180</v>
      </c>
      <c r="M174" s="27">
        <v>56923</v>
      </c>
      <c r="N174" s="27">
        <v>53739</v>
      </c>
      <c r="O174" s="27">
        <v>49201</v>
      </c>
      <c r="P174" s="27">
        <v>54571</v>
      </c>
      <c r="Q174" s="27">
        <v>55503</v>
      </c>
      <c r="R174" s="28">
        <f>Number_of_planning_application_decisions[[#This Row],[2021/22]]-Number_of_planning_application_decisions[[#This Row],[2020/21]]</f>
        <v>932</v>
      </c>
      <c r="S174" s="29">
        <v>1.7078668157079768E-2</v>
      </c>
    </row>
    <row r="175" spans="1:19" s="12" customFormat="1" ht="15" customHeight="1" x14ac:dyDescent="0.25">
      <c r="A175" s="32"/>
      <c r="B175" s="32"/>
      <c r="C175" s="32" t="s">
        <v>344</v>
      </c>
      <c r="D175" s="32" t="s">
        <v>34</v>
      </c>
      <c r="E175" s="33"/>
      <c r="F175" s="33"/>
      <c r="G175" s="33"/>
      <c r="H175" s="33"/>
      <c r="I175" s="33"/>
      <c r="J175" s="33"/>
      <c r="K175" s="33"/>
      <c r="L175" s="33"/>
      <c r="M175" s="33"/>
      <c r="N175" s="33"/>
      <c r="O175" s="33"/>
      <c r="P175" s="33"/>
      <c r="Q175" s="33"/>
      <c r="R175" s="34"/>
      <c r="S175" s="35"/>
    </row>
    <row r="176" spans="1:19" ht="15" customHeight="1" x14ac:dyDescent="0.25">
      <c r="A176" t="s">
        <v>345</v>
      </c>
      <c r="D176" t="s">
        <v>346</v>
      </c>
      <c r="E176" s="30">
        <v>1298</v>
      </c>
      <c r="F176" s="30">
        <v>1396</v>
      </c>
      <c r="G176" s="30">
        <v>1275</v>
      </c>
      <c r="H176" s="30">
        <v>1231</v>
      </c>
      <c r="I176" s="30">
        <v>1323</v>
      </c>
      <c r="J176" s="30">
        <v>1245</v>
      </c>
      <c r="K176" s="30">
        <v>1282</v>
      </c>
      <c r="L176" s="30">
        <v>1367</v>
      </c>
      <c r="M176" s="30">
        <v>1395</v>
      </c>
      <c r="N176" s="30">
        <v>1172</v>
      </c>
      <c r="O176" s="30">
        <v>1225</v>
      </c>
      <c r="P176" s="30">
        <v>1355</v>
      </c>
      <c r="Q176" s="30">
        <v>1504</v>
      </c>
      <c r="R176" s="31">
        <f>Number_of_planning_application_decisions[[#This Row],[2021/22]]-Number_of_planning_application_decisions[[#This Row],[2020/21]]</f>
        <v>149</v>
      </c>
      <c r="S176" s="21">
        <v>0.10996309963099631</v>
      </c>
    </row>
    <row r="177" spans="1:19" ht="15" customHeight="1" x14ac:dyDescent="0.25">
      <c r="A177" t="s">
        <v>347</v>
      </c>
      <c r="D177" t="s">
        <v>348</v>
      </c>
      <c r="E177" s="30" t="s">
        <v>315</v>
      </c>
      <c r="F177" s="30">
        <v>2076</v>
      </c>
      <c r="G177" s="30">
        <v>2015</v>
      </c>
      <c r="H177" s="30">
        <v>1983</v>
      </c>
      <c r="I177" s="30">
        <v>2059</v>
      </c>
      <c r="J177" s="30">
        <v>2090</v>
      </c>
      <c r="K177" s="30">
        <v>2106</v>
      </c>
      <c r="L177" s="30">
        <v>2361</v>
      </c>
      <c r="M177" s="30">
        <v>2427</v>
      </c>
      <c r="N177" s="30">
        <v>2248</v>
      </c>
      <c r="O177" s="30">
        <v>2140</v>
      </c>
      <c r="P177" s="30">
        <v>2316</v>
      </c>
      <c r="Q177" s="30">
        <v>2425</v>
      </c>
      <c r="R177" s="31">
        <f>Number_of_planning_application_decisions[[#This Row],[2021/22]]-Number_of_planning_application_decisions[[#This Row],[2020/21]]</f>
        <v>109</v>
      </c>
      <c r="S177" s="21">
        <v>4.706390328151986E-2</v>
      </c>
    </row>
    <row r="178" spans="1:19" ht="15" customHeight="1" x14ac:dyDescent="0.25">
      <c r="A178" t="s">
        <v>349</v>
      </c>
      <c r="D178" t="s">
        <v>350</v>
      </c>
      <c r="E178" s="30">
        <v>886</v>
      </c>
      <c r="F178" s="30">
        <v>932</v>
      </c>
      <c r="G178" s="30">
        <v>988</v>
      </c>
      <c r="H178" s="30">
        <v>926</v>
      </c>
      <c r="I178" s="30">
        <v>866</v>
      </c>
      <c r="J178" s="30">
        <v>780</v>
      </c>
      <c r="K178" s="30">
        <v>872</v>
      </c>
      <c r="L178" s="30">
        <v>1172</v>
      </c>
      <c r="M178" s="30">
        <v>1164</v>
      </c>
      <c r="N178" s="30">
        <v>1003</v>
      </c>
      <c r="O178" s="30">
        <v>966</v>
      </c>
      <c r="P178" s="30">
        <v>977</v>
      </c>
      <c r="Q178" s="30">
        <v>963</v>
      </c>
      <c r="R178" s="31">
        <f>Number_of_planning_application_decisions[[#This Row],[2021/22]]-Number_of_planning_application_decisions[[#This Row],[2020/21]]</f>
        <v>-14</v>
      </c>
      <c r="S178" s="21">
        <v>-1.4329580348004094E-2</v>
      </c>
    </row>
    <row r="179" spans="1:19" s="12" customFormat="1" ht="15" customHeight="1" x14ac:dyDescent="0.25">
      <c r="A179" s="32"/>
      <c r="B179" s="32"/>
      <c r="C179" s="32" t="s">
        <v>351</v>
      </c>
      <c r="D179" s="32" t="s">
        <v>34</v>
      </c>
      <c r="E179" s="33"/>
      <c r="F179" s="33"/>
      <c r="G179" s="33"/>
      <c r="H179" s="33"/>
      <c r="I179" s="33"/>
      <c r="J179" s="33"/>
      <c r="K179" s="33"/>
      <c r="L179" s="33"/>
      <c r="M179" s="33"/>
      <c r="N179" s="33"/>
      <c r="O179" s="33"/>
      <c r="P179" s="33"/>
      <c r="Q179" s="33"/>
      <c r="R179" s="34"/>
      <c r="S179" s="35"/>
    </row>
    <row r="180" spans="1:19" ht="15" customHeight="1" x14ac:dyDescent="0.25">
      <c r="A180" t="s">
        <v>352</v>
      </c>
      <c r="D180" t="s">
        <v>353</v>
      </c>
      <c r="E180" s="30">
        <v>1003</v>
      </c>
      <c r="F180" s="30">
        <v>1109</v>
      </c>
      <c r="G180" s="30">
        <v>1187</v>
      </c>
      <c r="H180" s="30">
        <v>1249</v>
      </c>
      <c r="I180" s="30">
        <v>1258</v>
      </c>
      <c r="J180" s="30">
        <v>1309</v>
      </c>
      <c r="K180" s="30">
        <v>1436</v>
      </c>
      <c r="L180" s="30">
        <v>1312</v>
      </c>
      <c r="M180" s="30">
        <v>1293</v>
      </c>
      <c r="N180" s="30">
        <v>989</v>
      </c>
      <c r="O180" s="30">
        <v>990</v>
      </c>
      <c r="P180" s="30">
        <v>964</v>
      </c>
      <c r="Q180" s="30">
        <v>1135</v>
      </c>
      <c r="R180" s="31">
        <f>Number_of_planning_application_decisions[[#This Row],[2021/22]]-Number_of_planning_application_decisions[[#This Row],[2020/21]]</f>
        <v>171</v>
      </c>
      <c r="S180" s="21">
        <v>0.17738589211618258</v>
      </c>
    </row>
    <row r="181" spans="1:19" ht="15" customHeight="1" x14ac:dyDescent="0.25">
      <c r="A181" t="s">
        <v>354</v>
      </c>
      <c r="D181" t="s">
        <v>355</v>
      </c>
      <c r="E181" s="30">
        <v>802</v>
      </c>
      <c r="F181" s="30">
        <v>870</v>
      </c>
      <c r="G181" s="30">
        <v>814</v>
      </c>
      <c r="H181" s="30">
        <v>737</v>
      </c>
      <c r="I181" s="30">
        <v>706</v>
      </c>
      <c r="J181" s="30">
        <v>826</v>
      </c>
      <c r="K181" s="30">
        <v>935</v>
      </c>
      <c r="L181" s="30">
        <v>1148</v>
      </c>
      <c r="M181" s="30">
        <v>1204</v>
      </c>
      <c r="N181" s="30">
        <v>1032</v>
      </c>
      <c r="O181" s="30">
        <v>1017</v>
      </c>
      <c r="P181" s="30">
        <v>997</v>
      </c>
      <c r="Q181" s="30">
        <v>1033</v>
      </c>
      <c r="R181" s="31">
        <f>Number_of_planning_application_decisions[[#This Row],[2021/22]]-Number_of_planning_application_decisions[[#This Row],[2020/21]]</f>
        <v>36</v>
      </c>
      <c r="S181" s="21">
        <v>3.6108324974924777E-2</v>
      </c>
    </row>
    <row r="182" spans="1:19" ht="15" customHeight="1" x14ac:dyDescent="0.25">
      <c r="A182" t="s">
        <v>356</v>
      </c>
      <c r="D182" t="s">
        <v>357</v>
      </c>
      <c r="E182" s="30">
        <v>697</v>
      </c>
      <c r="F182" s="30">
        <v>753</v>
      </c>
      <c r="G182" s="30">
        <v>704</v>
      </c>
      <c r="H182" s="30">
        <v>738</v>
      </c>
      <c r="I182" s="30">
        <v>730</v>
      </c>
      <c r="J182" s="30">
        <v>721</v>
      </c>
      <c r="K182" s="30">
        <v>752</v>
      </c>
      <c r="L182" s="30">
        <v>780</v>
      </c>
      <c r="M182" s="30">
        <v>869</v>
      </c>
      <c r="N182" s="30">
        <v>736</v>
      </c>
      <c r="O182" s="30">
        <v>736</v>
      </c>
      <c r="P182" s="30">
        <v>718</v>
      </c>
      <c r="Q182" s="30">
        <v>738</v>
      </c>
      <c r="R182" s="31">
        <f>Number_of_planning_application_decisions[[#This Row],[2021/22]]-Number_of_planning_application_decisions[[#This Row],[2020/21]]</f>
        <v>20</v>
      </c>
      <c r="S182" s="21">
        <v>2.7855153203342618E-2</v>
      </c>
    </row>
    <row r="183" spans="1:19" ht="15" customHeight="1" x14ac:dyDescent="0.25">
      <c r="A183" t="s">
        <v>358</v>
      </c>
      <c r="D183" t="s">
        <v>359</v>
      </c>
      <c r="E183" s="30">
        <v>1325</v>
      </c>
      <c r="F183" s="30">
        <v>1341</v>
      </c>
      <c r="G183" s="30">
        <v>1373</v>
      </c>
      <c r="H183" s="30">
        <v>1340</v>
      </c>
      <c r="I183" s="30">
        <v>1265</v>
      </c>
      <c r="J183" s="30">
        <v>1380</v>
      </c>
      <c r="K183" s="30">
        <v>1347</v>
      </c>
      <c r="L183" s="30">
        <v>1488</v>
      </c>
      <c r="M183" s="30">
        <v>1343</v>
      </c>
      <c r="N183" s="30">
        <v>1415</v>
      </c>
      <c r="O183" s="30">
        <v>1235</v>
      </c>
      <c r="P183" s="30">
        <v>1346</v>
      </c>
      <c r="Q183" s="30">
        <v>1377</v>
      </c>
      <c r="R183" s="31">
        <f>Number_of_planning_application_decisions[[#This Row],[2021/22]]-Number_of_planning_application_decisions[[#This Row],[2020/21]]</f>
        <v>31</v>
      </c>
      <c r="S183" s="21">
        <v>2.3031203566121844E-2</v>
      </c>
    </row>
    <row r="184" spans="1:19" ht="15" customHeight="1" x14ac:dyDescent="0.25">
      <c r="A184" t="s">
        <v>360</v>
      </c>
      <c r="D184" t="s">
        <v>361</v>
      </c>
      <c r="E184" s="30">
        <v>1053</v>
      </c>
      <c r="F184" s="30">
        <v>1066</v>
      </c>
      <c r="G184" s="30">
        <v>986</v>
      </c>
      <c r="H184" s="30">
        <v>927</v>
      </c>
      <c r="I184" s="30">
        <v>865</v>
      </c>
      <c r="J184" s="30">
        <v>997</v>
      </c>
      <c r="K184" s="30">
        <v>935</v>
      </c>
      <c r="L184" s="30">
        <v>1118</v>
      </c>
      <c r="M184" s="30">
        <v>1004</v>
      </c>
      <c r="N184" s="30">
        <v>891</v>
      </c>
      <c r="O184" s="30">
        <v>848</v>
      </c>
      <c r="P184" s="30">
        <v>909</v>
      </c>
      <c r="Q184" s="30">
        <v>979</v>
      </c>
      <c r="R184" s="31">
        <f>Number_of_planning_application_decisions[[#This Row],[2021/22]]-Number_of_planning_application_decisions[[#This Row],[2020/21]]</f>
        <v>70</v>
      </c>
      <c r="S184" s="21">
        <v>7.7007700770077014E-2</v>
      </c>
    </row>
    <row r="185" spans="1:19" ht="15" customHeight="1" x14ac:dyDescent="0.25">
      <c r="A185" t="s">
        <v>362</v>
      </c>
      <c r="D185" t="s">
        <v>363</v>
      </c>
      <c r="E185" s="30">
        <v>1606</v>
      </c>
      <c r="F185" s="30">
        <v>1519</v>
      </c>
      <c r="G185" s="30">
        <v>1791</v>
      </c>
      <c r="H185" s="30">
        <v>1646</v>
      </c>
      <c r="I185" s="30">
        <v>1608</v>
      </c>
      <c r="J185" s="30">
        <v>1754</v>
      </c>
      <c r="K185" s="30">
        <v>1759</v>
      </c>
      <c r="L185" s="30">
        <v>1970</v>
      </c>
      <c r="M185" s="30">
        <v>2088</v>
      </c>
      <c r="N185" s="30">
        <v>1891</v>
      </c>
      <c r="O185" s="30">
        <v>1495</v>
      </c>
      <c r="P185" s="30">
        <v>1753</v>
      </c>
      <c r="Q185" s="30">
        <v>1870</v>
      </c>
      <c r="R185" s="31">
        <f>Number_of_planning_application_decisions[[#This Row],[2021/22]]-Number_of_planning_application_decisions[[#This Row],[2020/21]]</f>
        <v>117</v>
      </c>
      <c r="S185" s="21">
        <v>6.674272675413577E-2</v>
      </c>
    </row>
    <row r="186" spans="1:19" s="12" customFormat="1" ht="15" customHeight="1" x14ac:dyDescent="0.25">
      <c r="A186" s="32"/>
      <c r="B186" s="32"/>
      <c r="C186" s="32" t="s">
        <v>364</v>
      </c>
      <c r="D186" s="32" t="s">
        <v>34</v>
      </c>
      <c r="E186" s="33"/>
      <c r="F186" s="33"/>
      <c r="G186" s="33"/>
      <c r="H186" s="33"/>
      <c r="I186" s="33"/>
      <c r="J186" s="33"/>
      <c r="K186" s="33"/>
      <c r="L186" s="33"/>
      <c r="M186" s="33"/>
      <c r="N186" s="33"/>
      <c r="O186" s="33"/>
      <c r="P186" s="33"/>
      <c r="Q186" s="33"/>
      <c r="R186" s="34"/>
      <c r="S186" s="35"/>
    </row>
    <row r="187" spans="1:19" ht="15" customHeight="1" x14ac:dyDescent="0.25">
      <c r="A187" t="s">
        <v>365</v>
      </c>
      <c r="D187" t="s">
        <v>366</v>
      </c>
      <c r="E187" s="30">
        <v>891</v>
      </c>
      <c r="F187" s="30">
        <v>1062</v>
      </c>
      <c r="G187" s="30">
        <v>913</v>
      </c>
      <c r="H187" s="30">
        <v>935</v>
      </c>
      <c r="I187" s="30">
        <v>917</v>
      </c>
      <c r="J187" s="30">
        <v>848</v>
      </c>
      <c r="K187" s="30">
        <v>918</v>
      </c>
      <c r="L187" s="30">
        <v>1069</v>
      </c>
      <c r="M187" s="30">
        <v>1049</v>
      </c>
      <c r="N187" s="30">
        <v>948</v>
      </c>
      <c r="O187" s="30">
        <v>879</v>
      </c>
      <c r="P187" s="30">
        <v>970</v>
      </c>
      <c r="Q187" s="30">
        <v>971</v>
      </c>
      <c r="R187" s="31">
        <f>Number_of_planning_application_decisions[[#This Row],[2021/22]]-Number_of_planning_application_decisions[[#This Row],[2020/21]]</f>
        <v>1</v>
      </c>
      <c r="S187" s="21">
        <v>1.0309278350515464E-3</v>
      </c>
    </row>
    <row r="188" spans="1:19" ht="15" customHeight="1" x14ac:dyDescent="0.25">
      <c r="A188" t="s">
        <v>367</v>
      </c>
      <c r="D188" t="s">
        <v>368</v>
      </c>
      <c r="E188" s="30">
        <v>1527</v>
      </c>
      <c r="F188" s="30">
        <v>1446</v>
      </c>
      <c r="G188" s="30">
        <v>1491</v>
      </c>
      <c r="H188" s="30">
        <v>1386</v>
      </c>
      <c r="I188" s="30">
        <v>1329</v>
      </c>
      <c r="J188" s="30">
        <v>1340</v>
      </c>
      <c r="K188" s="30">
        <v>1323</v>
      </c>
      <c r="L188" s="30">
        <v>1485</v>
      </c>
      <c r="M188" s="30">
        <v>1370</v>
      </c>
      <c r="N188" s="30">
        <v>1331</v>
      </c>
      <c r="O188" s="30">
        <v>1213</v>
      </c>
      <c r="P188" s="30">
        <v>1486</v>
      </c>
      <c r="Q188" s="30">
        <v>1506</v>
      </c>
      <c r="R188" s="31">
        <f>Number_of_planning_application_decisions[[#This Row],[2021/22]]-Number_of_planning_application_decisions[[#This Row],[2020/21]]</f>
        <v>20</v>
      </c>
      <c r="S188" s="21">
        <v>1.3458950201884253E-2</v>
      </c>
    </row>
    <row r="189" spans="1:19" ht="15" customHeight="1" x14ac:dyDescent="0.25">
      <c r="A189" t="s">
        <v>369</v>
      </c>
      <c r="D189" t="s">
        <v>370</v>
      </c>
      <c r="E189" s="30">
        <v>881</v>
      </c>
      <c r="F189" s="30">
        <v>957</v>
      </c>
      <c r="G189" s="30">
        <v>946</v>
      </c>
      <c r="H189" s="30">
        <v>962</v>
      </c>
      <c r="I189" s="30">
        <v>994</v>
      </c>
      <c r="J189" s="30">
        <v>853</v>
      </c>
      <c r="K189" s="30">
        <v>1008</v>
      </c>
      <c r="L189" s="30">
        <v>1171</v>
      </c>
      <c r="M189" s="30">
        <v>1059</v>
      </c>
      <c r="N189" s="30">
        <v>983</v>
      </c>
      <c r="O189" s="30">
        <v>882</v>
      </c>
      <c r="P189" s="30">
        <v>1047</v>
      </c>
      <c r="Q189" s="30">
        <v>1127</v>
      </c>
      <c r="R189" s="31">
        <f>Number_of_planning_application_decisions[[#This Row],[2021/22]]-Number_of_planning_application_decisions[[#This Row],[2020/21]]</f>
        <v>80</v>
      </c>
      <c r="S189" s="21">
        <v>7.6408787010506213E-2</v>
      </c>
    </row>
    <row r="190" spans="1:19" ht="15" customHeight="1" x14ac:dyDescent="0.25">
      <c r="A190" t="s">
        <v>371</v>
      </c>
      <c r="D190" t="s">
        <v>372</v>
      </c>
      <c r="E190" s="30">
        <v>507</v>
      </c>
      <c r="F190" s="30">
        <v>592</v>
      </c>
      <c r="G190" s="30">
        <v>523</v>
      </c>
      <c r="H190" s="30">
        <v>506</v>
      </c>
      <c r="I190" s="30">
        <v>556</v>
      </c>
      <c r="J190" s="30">
        <v>517</v>
      </c>
      <c r="K190" s="30">
        <v>567</v>
      </c>
      <c r="L190" s="30">
        <v>659</v>
      </c>
      <c r="M190" s="30">
        <v>635</v>
      </c>
      <c r="N190" s="30">
        <v>619</v>
      </c>
      <c r="O190" s="30">
        <v>568</v>
      </c>
      <c r="P190" s="30">
        <v>643</v>
      </c>
      <c r="Q190" s="30">
        <v>600</v>
      </c>
      <c r="R190" s="31">
        <f>Number_of_planning_application_decisions[[#This Row],[2021/22]]-Number_of_planning_application_decisions[[#This Row],[2020/21]]</f>
        <v>-43</v>
      </c>
      <c r="S190" s="21">
        <v>-6.6874027993779159E-2</v>
      </c>
    </row>
    <row r="191" spans="1:19" ht="15" customHeight="1" x14ac:dyDescent="0.25">
      <c r="A191" t="s">
        <v>373</v>
      </c>
      <c r="D191" t="s">
        <v>374</v>
      </c>
      <c r="E191" s="30">
        <v>1648</v>
      </c>
      <c r="F191" s="30">
        <v>1736</v>
      </c>
      <c r="G191" s="30">
        <v>1783</v>
      </c>
      <c r="H191" s="30">
        <v>1635</v>
      </c>
      <c r="I191" s="30">
        <v>1667</v>
      </c>
      <c r="J191" s="30">
        <v>1698</v>
      </c>
      <c r="K191" s="30">
        <v>1744</v>
      </c>
      <c r="L191" s="30">
        <v>1897</v>
      </c>
      <c r="M191" s="30">
        <v>1794</v>
      </c>
      <c r="N191" s="30">
        <v>1708</v>
      </c>
      <c r="O191" s="30">
        <v>1541</v>
      </c>
      <c r="P191" s="30">
        <v>1902</v>
      </c>
      <c r="Q191" s="30">
        <v>1841</v>
      </c>
      <c r="R191" s="31">
        <f>Number_of_planning_application_decisions[[#This Row],[2021/22]]-Number_of_planning_application_decisions[[#This Row],[2020/21]]</f>
        <v>-61</v>
      </c>
      <c r="S191" s="21">
        <v>-3.207150368033649E-2</v>
      </c>
    </row>
    <row r="192" spans="1:19" ht="15" customHeight="1" x14ac:dyDescent="0.25">
      <c r="A192" t="s">
        <v>375</v>
      </c>
      <c r="D192" t="s">
        <v>376</v>
      </c>
      <c r="E192" s="30">
        <v>1188</v>
      </c>
      <c r="F192" s="30">
        <v>1373</v>
      </c>
      <c r="G192" s="30">
        <v>1462</v>
      </c>
      <c r="H192" s="30">
        <v>1236</v>
      </c>
      <c r="I192" s="30">
        <v>1430</v>
      </c>
      <c r="J192" s="30">
        <v>1418</v>
      </c>
      <c r="K192" s="30">
        <v>1470</v>
      </c>
      <c r="L192" s="30">
        <v>1489</v>
      </c>
      <c r="M192" s="30">
        <v>1486</v>
      </c>
      <c r="N192" s="30">
        <v>1431</v>
      </c>
      <c r="O192" s="30">
        <v>1328</v>
      </c>
      <c r="P192" s="30">
        <v>1447</v>
      </c>
      <c r="Q192" s="30">
        <v>1561</v>
      </c>
      <c r="R192" s="31">
        <f>Number_of_planning_application_decisions[[#This Row],[2021/22]]-Number_of_planning_application_decisions[[#This Row],[2020/21]]</f>
        <v>114</v>
      </c>
      <c r="S192" s="21">
        <v>7.8783690393918457E-2</v>
      </c>
    </row>
    <row r="193" spans="1:19" ht="15" customHeight="1" x14ac:dyDescent="0.25">
      <c r="A193" t="s">
        <v>377</v>
      </c>
      <c r="D193" t="s">
        <v>378</v>
      </c>
      <c r="E193" s="30">
        <v>1652</v>
      </c>
      <c r="F193" s="30">
        <v>1700</v>
      </c>
      <c r="G193" s="30">
        <v>1706</v>
      </c>
      <c r="H193" s="30">
        <v>1591</v>
      </c>
      <c r="I193" s="30">
        <v>1690</v>
      </c>
      <c r="J193" s="30">
        <v>1641</v>
      </c>
      <c r="K193" s="30">
        <v>1697</v>
      </c>
      <c r="L193" s="30">
        <v>1834</v>
      </c>
      <c r="M193" s="30">
        <v>1818</v>
      </c>
      <c r="N193" s="30">
        <v>1606</v>
      </c>
      <c r="O193" s="30">
        <v>1412</v>
      </c>
      <c r="P193" s="30">
        <v>1668</v>
      </c>
      <c r="Q193" s="30">
        <v>1601</v>
      </c>
      <c r="R193" s="31">
        <f>Number_of_planning_application_decisions[[#This Row],[2021/22]]-Number_of_planning_application_decisions[[#This Row],[2020/21]]</f>
        <v>-67</v>
      </c>
      <c r="S193" s="21">
        <v>-4.0167865707434053E-2</v>
      </c>
    </row>
    <row r="194" spans="1:19" ht="15" customHeight="1" x14ac:dyDescent="0.25">
      <c r="A194" t="s">
        <v>379</v>
      </c>
      <c r="D194" t="s">
        <v>380</v>
      </c>
      <c r="E194" s="30">
        <v>269</v>
      </c>
      <c r="F194" s="30">
        <v>282</v>
      </c>
      <c r="G194" s="30">
        <v>254</v>
      </c>
      <c r="H194" s="30">
        <v>305</v>
      </c>
      <c r="I194" s="30">
        <v>332</v>
      </c>
      <c r="J194" s="30">
        <v>325</v>
      </c>
      <c r="K194" s="30">
        <v>284</v>
      </c>
      <c r="L194" s="30">
        <v>318</v>
      </c>
      <c r="M194" s="30">
        <v>329</v>
      </c>
      <c r="N194" s="30">
        <v>345</v>
      </c>
      <c r="O194" s="30">
        <v>287</v>
      </c>
      <c r="P194" s="30">
        <v>412</v>
      </c>
      <c r="Q194" s="30">
        <v>356</v>
      </c>
      <c r="R194" s="31">
        <f>Number_of_planning_application_decisions[[#This Row],[2021/22]]-Number_of_planning_application_decisions[[#This Row],[2020/21]]</f>
        <v>-56</v>
      </c>
      <c r="S194" s="21">
        <v>-0.13592233009708737</v>
      </c>
    </row>
    <row r="195" spans="1:19" ht="15" customHeight="1" x14ac:dyDescent="0.25">
      <c r="A195" t="s">
        <v>381</v>
      </c>
      <c r="D195" t="s">
        <v>382</v>
      </c>
      <c r="E195" s="30">
        <v>842</v>
      </c>
      <c r="F195" s="30">
        <v>785</v>
      </c>
      <c r="G195" s="30">
        <v>797</v>
      </c>
      <c r="H195" s="30">
        <v>777</v>
      </c>
      <c r="I195" s="30">
        <v>848</v>
      </c>
      <c r="J195" s="30">
        <v>824</v>
      </c>
      <c r="K195" s="30">
        <v>934</v>
      </c>
      <c r="L195" s="30">
        <v>952</v>
      </c>
      <c r="M195" s="30">
        <v>923</v>
      </c>
      <c r="N195" s="30">
        <v>910</v>
      </c>
      <c r="O195" s="30">
        <v>771</v>
      </c>
      <c r="P195" s="30">
        <v>774</v>
      </c>
      <c r="Q195" s="30">
        <v>759</v>
      </c>
      <c r="R195" s="31">
        <f>Number_of_planning_application_decisions[[#This Row],[2021/22]]-Number_of_planning_application_decisions[[#This Row],[2020/21]]</f>
        <v>-15</v>
      </c>
      <c r="S195" s="21">
        <v>-1.937984496124031E-2</v>
      </c>
    </row>
    <row r="196" spans="1:19" ht="15" customHeight="1" x14ac:dyDescent="0.25">
      <c r="A196" t="s">
        <v>383</v>
      </c>
      <c r="D196" t="s">
        <v>384</v>
      </c>
      <c r="E196" s="30">
        <v>706</v>
      </c>
      <c r="F196" s="30">
        <v>730</v>
      </c>
      <c r="G196" s="30">
        <v>707</v>
      </c>
      <c r="H196" s="30">
        <v>712</v>
      </c>
      <c r="I196" s="30">
        <v>676</v>
      </c>
      <c r="J196" s="30">
        <v>647</v>
      </c>
      <c r="K196" s="30">
        <v>605</v>
      </c>
      <c r="L196" s="30">
        <v>743</v>
      </c>
      <c r="M196" s="30">
        <v>633</v>
      </c>
      <c r="N196" s="30">
        <v>670</v>
      </c>
      <c r="O196" s="30">
        <v>755</v>
      </c>
      <c r="P196" s="30">
        <v>709</v>
      </c>
      <c r="Q196" s="30">
        <v>825</v>
      </c>
      <c r="R196" s="31">
        <f>Number_of_planning_application_decisions[[#This Row],[2021/22]]-Number_of_planning_application_decisions[[#This Row],[2020/21]]</f>
        <v>116</v>
      </c>
      <c r="S196" s="21">
        <v>0.16361071932299012</v>
      </c>
    </row>
    <row r="197" spans="1:19" ht="15" customHeight="1" x14ac:dyDescent="0.25">
      <c r="A197" t="s">
        <v>385</v>
      </c>
      <c r="D197" t="s">
        <v>386</v>
      </c>
      <c r="E197" s="30">
        <v>1130</v>
      </c>
      <c r="F197" s="30">
        <v>1151</v>
      </c>
      <c r="G197" s="30">
        <v>1138</v>
      </c>
      <c r="H197" s="30">
        <v>1116</v>
      </c>
      <c r="I197" s="30">
        <v>1166</v>
      </c>
      <c r="J197" s="30">
        <v>1205</v>
      </c>
      <c r="K197" s="30">
        <v>1198</v>
      </c>
      <c r="L197" s="30">
        <v>1254</v>
      </c>
      <c r="M197" s="30">
        <v>1347</v>
      </c>
      <c r="N197" s="30">
        <v>1406</v>
      </c>
      <c r="O197" s="30">
        <v>1288</v>
      </c>
      <c r="P197" s="30">
        <v>1345</v>
      </c>
      <c r="Q197" s="30">
        <v>1444</v>
      </c>
      <c r="R197" s="31">
        <f>Number_of_planning_application_decisions[[#This Row],[2021/22]]-Number_of_planning_application_decisions[[#This Row],[2020/21]]</f>
        <v>99</v>
      </c>
      <c r="S197" s="21">
        <v>7.3605947955390341E-2</v>
      </c>
    </row>
    <row r="198" spans="1:19" x14ac:dyDescent="0.25">
      <c r="A198" t="s">
        <v>387</v>
      </c>
      <c r="D198" t="s">
        <v>388</v>
      </c>
      <c r="E198" s="30">
        <v>1001</v>
      </c>
      <c r="F198" s="30">
        <v>1100</v>
      </c>
      <c r="G198" s="30">
        <v>1048</v>
      </c>
      <c r="H198" s="30">
        <v>926</v>
      </c>
      <c r="I198" s="30">
        <v>976</v>
      </c>
      <c r="J198" s="30">
        <v>1086</v>
      </c>
      <c r="K198" s="30">
        <v>1069</v>
      </c>
      <c r="L198" s="30">
        <v>1232</v>
      </c>
      <c r="M198" s="30">
        <v>1277</v>
      </c>
      <c r="N198" s="30">
        <v>1117</v>
      </c>
      <c r="O198" s="30">
        <v>1023</v>
      </c>
      <c r="P198" s="30">
        <v>1090</v>
      </c>
      <c r="Q198" s="30">
        <v>1093</v>
      </c>
      <c r="R198" s="31">
        <f>Number_of_planning_application_decisions[[#This Row],[2021/22]]-Number_of_planning_application_decisions[[#This Row],[2020/21]]</f>
        <v>3</v>
      </c>
      <c r="S198" s="21">
        <v>2.7522935779816515E-3</v>
      </c>
    </row>
    <row r="199" spans="1:19" x14ac:dyDescent="0.25">
      <c r="A199" t="s">
        <v>389</v>
      </c>
      <c r="D199" t="s">
        <v>390</v>
      </c>
      <c r="E199" s="30" t="s">
        <v>53</v>
      </c>
      <c r="F199" s="30">
        <v>826</v>
      </c>
      <c r="G199" s="30">
        <v>836</v>
      </c>
      <c r="H199" s="30">
        <v>828</v>
      </c>
      <c r="I199" s="30">
        <v>823</v>
      </c>
      <c r="J199" s="30">
        <v>753</v>
      </c>
      <c r="K199" s="30">
        <v>784</v>
      </c>
      <c r="L199" s="30">
        <v>925</v>
      </c>
      <c r="M199" s="30">
        <v>859</v>
      </c>
      <c r="N199" s="30">
        <v>804</v>
      </c>
      <c r="O199" s="30">
        <v>750</v>
      </c>
      <c r="P199" s="30">
        <v>960</v>
      </c>
      <c r="Q199" s="30">
        <v>1067</v>
      </c>
      <c r="R199" s="31">
        <f>Number_of_planning_application_decisions[[#This Row],[2021/22]]-Number_of_planning_application_decisions[[#This Row],[2020/21]]</f>
        <v>107</v>
      </c>
      <c r="S199" s="21">
        <v>0.11145833333333334</v>
      </c>
    </row>
    <row r="200" spans="1:19" ht="15" customHeight="1" x14ac:dyDescent="0.25">
      <c r="D200" t="s">
        <v>391</v>
      </c>
      <c r="E200" s="30">
        <v>63</v>
      </c>
      <c r="F200" s="30">
        <v>63</v>
      </c>
      <c r="G200" s="30" t="s">
        <v>53</v>
      </c>
      <c r="H200" s="30" t="s">
        <v>53</v>
      </c>
      <c r="I200" s="30" t="s">
        <v>53</v>
      </c>
      <c r="J200" s="30" t="s">
        <v>53</v>
      </c>
      <c r="K200" s="30" t="s">
        <v>53</v>
      </c>
      <c r="L200" s="30" t="s">
        <v>53</v>
      </c>
      <c r="M200" s="30"/>
      <c r="N200" s="30" t="s">
        <v>53</v>
      </c>
      <c r="O200" s="30" t="s">
        <v>53</v>
      </c>
      <c r="P200" s="30" t="s">
        <v>53</v>
      </c>
      <c r="Q200" s="30" t="s">
        <v>53</v>
      </c>
      <c r="R200" s="31"/>
    </row>
    <row r="201" spans="1:19" ht="15" customHeight="1" x14ac:dyDescent="0.25">
      <c r="A201" t="s">
        <v>392</v>
      </c>
      <c r="D201" t="s">
        <v>393</v>
      </c>
      <c r="E201" s="30">
        <v>1326</v>
      </c>
      <c r="F201" s="30">
        <v>1354</v>
      </c>
      <c r="G201" s="30">
        <v>1515</v>
      </c>
      <c r="H201" s="30">
        <v>1588</v>
      </c>
      <c r="I201" s="30">
        <v>1510</v>
      </c>
      <c r="J201" s="30">
        <v>1561</v>
      </c>
      <c r="K201" s="30">
        <v>1538</v>
      </c>
      <c r="L201" s="30">
        <v>1516</v>
      </c>
      <c r="M201" s="30">
        <v>1571</v>
      </c>
      <c r="N201" s="30">
        <v>1588</v>
      </c>
      <c r="O201" s="30">
        <v>1515</v>
      </c>
      <c r="P201" s="30">
        <v>1659</v>
      </c>
      <c r="Q201" s="30">
        <v>1609</v>
      </c>
      <c r="R201" s="31">
        <f>Number_of_planning_application_decisions[[#This Row],[2021/22]]-Number_of_planning_application_decisions[[#This Row],[2020/21]]</f>
        <v>-50</v>
      </c>
      <c r="S201" s="21">
        <v>-3.0138637733574444E-2</v>
      </c>
    </row>
    <row r="202" spans="1:19" s="12" customFormat="1" ht="15" customHeight="1" x14ac:dyDescent="0.25">
      <c r="A202" s="32"/>
      <c r="B202" s="32"/>
      <c r="C202" s="32" t="s">
        <v>394</v>
      </c>
      <c r="D202" s="32" t="s">
        <v>34</v>
      </c>
      <c r="E202" s="33"/>
      <c r="F202" s="33"/>
      <c r="G202" s="33"/>
      <c r="H202" s="33"/>
      <c r="I202" s="33"/>
      <c r="J202" s="33"/>
      <c r="K202" s="33"/>
      <c r="L202" s="33"/>
      <c r="M202" s="33"/>
      <c r="N202" s="33"/>
      <c r="O202" s="33"/>
      <c r="P202" s="33"/>
      <c r="Q202" s="33"/>
      <c r="R202" s="34"/>
      <c r="S202" s="35"/>
    </row>
    <row r="203" spans="1:19" ht="15" customHeight="1" x14ac:dyDescent="0.25">
      <c r="A203" t="s">
        <v>395</v>
      </c>
      <c r="D203" t="s">
        <v>396</v>
      </c>
      <c r="E203" s="30">
        <v>691</v>
      </c>
      <c r="F203" s="30">
        <v>756</v>
      </c>
      <c r="G203" s="30">
        <v>761</v>
      </c>
      <c r="H203" s="30">
        <v>737</v>
      </c>
      <c r="I203" s="30">
        <v>792</v>
      </c>
      <c r="J203" s="30">
        <v>664</v>
      </c>
      <c r="K203" s="30">
        <v>766</v>
      </c>
      <c r="L203" s="30">
        <v>850</v>
      </c>
      <c r="M203" s="30">
        <v>787</v>
      </c>
      <c r="N203" s="30">
        <v>698</v>
      </c>
      <c r="O203" s="30">
        <v>602</v>
      </c>
      <c r="P203" s="30">
        <v>713</v>
      </c>
      <c r="Q203" s="30">
        <v>696</v>
      </c>
      <c r="R203" s="31">
        <f>Number_of_planning_application_decisions[[#This Row],[2021/22]]-Number_of_planning_application_decisions[[#This Row],[2020/21]]</f>
        <v>-17</v>
      </c>
      <c r="S203" s="21">
        <v>-2.3842917251051893E-2</v>
      </c>
    </row>
    <row r="204" spans="1:19" ht="15" customHeight="1" x14ac:dyDescent="0.25">
      <c r="A204" t="s">
        <v>397</v>
      </c>
      <c r="D204" t="s">
        <v>398</v>
      </c>
      <c r="E204" s="30">
        <v>1341</v>
      </c>
      <c r="F204" s="30" t="s">
        <v>53</v>
      </c>
      <c r="G204" s="30" t="s">
        <v>53</v>
      </c>
      <c r="H204" s="30">
        <v>1398</v>
      </c>
      <c r="I204" s="30">
        <v>1430</v>
      </c>
      <c r="J204" s="30">
        <v>1369</v>
      </c>
      <c r="K204" s="30">
        <v>1529</v>
      </c>
      <c r="L204" s="30">
        <v>1546</v>
      </c>
      <c r="M204" s="30">
        <v>1564</v>
      </c>
      <c r="N204" s="30">
        <v>1471</v>
      </c>
      <c r="O204" s="30">
        <v>1354</v>
      </c>
      <c r="P204" s="30">
        <v>1586</v>
      </c>
      <c r="Q204" s="30">
        <v>1582</v>
      </c>
      <c r="R204" s="31">
        <f>Number_of_planning_application_decisions[[#This Row],[2021/22]]-Number_of_planning_application_decisions[[#This Row],[2020/21]]</f>
        <v>-4</v>
      </c>
      <c r="S204" s="21">
        <v>-2.5220680958385876E-3</v>
      </c>
    </row>
    <row r="205" spans="1:19" ht="15" customHeight="1" x14ac:dyDescent="0.25">
      <c r="A205" t="s">
        <v>399</v>
      </c>
      <c r="D205" t="s">
        <v>400</v>
      </c>
      <c r="E205" s="30">
        <v>1870</v>
      </c>
      <c r="F205" s="30">
        <v>1949</v>
      </c>
      <c r="G205" s="30">
        <v>1874</v>
      </c>
      <c r="H205" s="30">
        <v>1873</v>
      </c>
      <c r="I205" s="30">
        <v>1995</v>
      </c>
      <c r="J205" s="30">
        <v>1737</v>
      </c>
      <c r="K205" s="30">
        <v>1915</v>
      </c>
      <c r="L205" s="30">
        <v>1981</v>
      </c>
      <c r="M205" s="30">
        <v>1946</v>
      </c>
      <c r="N205" s="30">
        <v>1836</v>
      </c>
      <c r="O205" s="30">
        <v>1671</v>
      </c>
      <c r="P205" s="30">
        <v>1627</v>
      </c>
      <c r="Q205" s="30">
        <v>1781</v>
      </c>
      <c r="R205" s="31">
        <f>Number_of_planning_application_decisions[[#This Row],[2021/22]]-Number_of_planning_application_decisions[[#This Row],[2020/21]]</f>
        <v>154</v>
      </c>
      <c r="S205" s="21">
        <v>9.4652735095267365E-2</v>
      </c>
    </row>
    <row r="206" spans="1:19" ht="15" customHeight="1" x14ac:dyDescent="0.25">
      <c r="A206" t="s">
        <v>401</v>
      </c>
      <c r="D206" t="s">
        <v>402</v>
      </c>
      <c r="E206" s="30">
        <v>928</v>
      </c>
      <c r="F206" s="30">
        <v>1133</v>
      </c>
      <c r="G206" s="30">
        <v>1014</v>
      </c>
      <c r="H206" s="30">
        <v>1054</v>
      </c>
      <c r="I206" s="30">
        <v>1069</v>
      </c>
      <c r="J206" s="30">
        <v>1753</v>
      </c>
      <c r="K206" s="30">
        <v>1141</v>
      </c>
      <c r="L206" s="30">
        <v>1194</v>
      </c>
      <c r="M206" s="30">
        <v>1111</v>
      </c>
      <c r="N206" s="30">
        <v>1022</v>
      </c>
      <c r="O206" s="30">
        <v>966</v>
      </c>
      <c r="P206" s="30">
        <v>1071</v>
      </c>
      <c r="Q206" s="30">
        <v>1064</v>
      </c>
      <c r="R206" s="31">
        <f>Number_of_planning_application_decisions[[#This Row],[2021/22]]-Number_of_planning_application_decisions[[#This Row],[2020/21]]</f>
        <v>-7</v>
      </c>
      <c r="S206" s="21">
        <v>-6.5359477124183009E-3</v>
      </c>
    </row>
    <row r="207" spans="1:19" ht="15" customHeight="1" x14ac:dyDescent="0.25">
      <c r="A207" t="s">
        <v>403</v>
      </c>
      <c r="D207" t="s">
        <v>404</v>
      </c>
      <c r="E207" s="30" t="s">
        <v>53</v>
      </c>
      <c r="F207" s="30">
        <v>1156</v>
      </c>
      <c r="G207" s="30">
        <v>1208</v>
      </c>
      <c r="H207" s="30">
        <v>1106</v>
      </c>
      <c r="I207" s="30">
        <v>1210</v>
      </c>
      <c r="J207" s="30">
        <v>1239</v>
      </c>
      <c r="K207" s="30">
        <v>1231</v>
      </c>
      <c r="L207" s="30">
        <v>1225</v>
      </c>
      <c r="M207" s="30">
        <v>1299</v>
      </c>
      <c r="N207" s="30">
        <v>1300</v>
      </c>
      <c r="O207" s="30">
        <v>1166</v>
      </c>
      <c r="P207" s="30">
        <v>1312</v>
      </c>
      <c r="Q207" s="30">
        <v>1384</v>
      </c>
      <c r="R207" s="31">
        <f>Number_of_planning_application_decisions[[#This Row],[2021/22]]-Number_of_planning_application_decisions[[#This Row],[2020/21]]</f>
        <v>72</v>
      </c>
      <c r="S207" s="21">
        <v>5.4878048780487805E-2</v>
      </c>
    </row>
    <row r="208" spans="1:19" ht="15" customHeight="1" x14ac:dyDescent="0.25">
      <c r="A208" t="s">
        <v>405</v>
      </c>
      <c r="D208" t="s">
        <v>406</v>
      </c>
      <c r="E208" s="30">
        <v>2018</v>
      </c>
      <c r="F208" s="30" t="s">
        <v>53</v>
      </c>
      <c r="G208" s="30">
        <v>2638</v>
      </c>
      <c r="H208" s="30">
        <v>2440</v>
      </c>
      <c r="I208" s="30">
        <v>2469</v>
      </c>
      <c r="J208" s="30">
        <v>2313</v>
      </c>
      <c r="K208" s="30">
        <v>2186</v>
      </c>
      <c r="L208" s="30">
        <v>2458</v>
      </c>
      <c r="M208" s="30">
        <v>2139</v>
      </c>
      <c r="N208" s="30">
        <v>1932</v>
      </c>
      <c r="O208" s="30">
        <v>1971</v>
      </c>
      <c r="P208" s="30">
        <v>2175</v>
      </c>
      <c r="Q208" s="30">
        <v>2253</v>
      </c>
      <c r="R208" s="31">
        <f>Number_of_planning_application_decisions[[#This Row],[2021/22]]-Number_of_planning_application_decisions[[#This Row],[2020/21]]</f>
        <v>78</v>
      </c>
      <c r="S208" s="21">
        <v>3.5862068965517239E-2</v>
      </c>
    </row>
    <row r="209" spans="1:19" ht="15" customHeight="1" x14ac:dyDescent="0.25">
      <c r="A209" t="s">
        <v>407</v>
      </c>
      <c r="D209" t="s">
        <v>408</v>
      </c>
      <c r="E209" s="30">
        <v>335</v>
      </c>
      <c r="F209" s="30">
        <v>331</v>
      </c>
      <c r="G209" s="30">
        <v>370</v>
      </c>
      <c r="H209" s="30">
        <v>330</v>
      </c>
      <c r="I209" s="30">
        <v>353</v>
      </c>
      <c r="J209" s="30">
        <v>361</v>
      </c>
      <c r="K209" s="30">
        <v>430</v>
      </c>
      <c r="L209" s="30">
        <v>455</v>
      </c>
      <c r="M209" s="30">
        <v>435</v>
      </c>
      <c r="N209" s="30">
        <v>402</v>
      </c>
      <c r="O209" s="30">
        <v>401</v>
      </c>
      <c r="P209" s="30">
        <v>418</v>
      </c>
      <c r="Q209" s="30">
        <v>435</v>
      </c>
      <c r="R209" s="31">
        <f>Number_of_planning_application_decisions[[#This Row],[2021/22]]-Number_of_planning_application_decisions[[#This Row],[2020/21]]</f>
        <v>17</v>
      </c>
      <c r="S209" s="21">
        <v>4.0669856459330141E-2</v>
      </c>
    </row>
    <row r="210" spans="1:19" ht="15" customHeight="1" x14ac:dyDescent="0.25">
      <c r="A210" t="s">
        <v>409</v>
      </c>
      <c r="D210" t="s">
        <v>410</v>
      </c>
      <c r="E210" s="30">
        <v>1128</v>
      </c>
      <c r="F210" s="30">
        <v>1103</v>
      </c>
      <c r="G210" s="30">
        <v>1086</v>
      </c>
      <c r="H210" s="30">
        <v>1120</v>
      </c>
      <c r="I210" s="30">
        <v>1056</v>
      </c>
      <c r="J210" s="30">
        <v>1030</v>
      </c>
      <c r="K210" s="30">
        <v>979</v>
      </c>
      <c r="L210" s="30">
        <v>1154</v>
      </c>
      <c r="M210" s="30">
        <v>1096</v>
      </c>
      <c r="N210" s="30">
        <v>990</v>
      </c>
      <c r="O210" s="30">
        <v>938</v>
      </c>
      <c r="P210" s="30">
        <v>1126</v>
      </c>
      <c r="Q210" s="30">
        <v>1094</v>
      </c>
      <c r="R210" s="31">
        <f>Number_of_planning_application_decisions[[#This Row],[2021/22]]-Number_of_planning_application_decisions[[#This Row],[2020/21]]</f>
        <v>-32</v>
      </c>
      <c r="S210" s="21">
        <v>-2.8419182948490232E-2</v>
      </c>
    </row>
    <row r="211" spans="1:19" ht="15" customHeight="1" x14ac:dyDescent="0.25">
      <c r="A211" t="s">
        <v>411</v>
      </c>
      <c r="D211" t="s">
        <v>412</v>
      </c>
      <c r="E211" s="30">
        <v>562</v>
      </c>
      <c r="F211" s="30">
        <v>767</v>
      </c>
      <c r="G211" s="30">
        <v>766</v>
      </c>
      <c r="H211" s="30">
        <v>751</v>
      </c>
      <c r="I211" s="30">
        <v>704</v>
      </c>
      <c r="J211" s="30">
        <v>751</v>
      </c>
      <c r="K211" s="30">
        <v>772</v>
      </c>
      <c r="L211" s="30">
        <v>754</v>
      </c>
      <c r="M211" s="30">
        <v>774</v>
      </c>
      <c r="N211" s="30">
        <v>761</v>
      </c>
      <c r="O211" s="30">
        <v>706</v>
      </c>
      <c r="P211" s="30">
        <v>736</v>
      </c>
      <c r="Q211" s="30">
        <v>806</v>
      </c>
      <c r="R211" s="31">
        <f>Number_of_planning_application_decisions[[#This Row],[2021/22]]-Number_of_planning_application_decisions[[#This Row],[2020/21]]</f>
        <v>70</v>
      </c>
      <c r="S211" s="21">
        <v>9.5108695652173919E-2</v>
      </c>
    </row>
    <row r="212" spans="1:19" ht="15" customHeight="1" x14ac:dyDescent="0.25">
      <c r="A212" t="s">
        <v>413</v>
      </c>
      <c r="D212" t="s">
        <v>414</v>
      </c>
      <c r="E212" s="30">
        <v>894</v>
      </c>
      <c r="F212" s="30">
        <v>957</v>
      </c>
      <c r="G212" s="30">
        <v>958</v>
      </c>
      <c r="H212" s="30">
        <v>1024</v>
      </c>
      <c r="I212" s="30">
        <v>994</v>
      </c>
      <c r="J212" s="30">
        <v>917</v>
      </c>
      <c r="K212" s="30">
        <v>889</v>
      </c>
      <c r="L212" s="30">
        <v>1005</v>
      </c>
      <c r="M212" s="30">
        <v>1025</v>
      </c>
      <c r="N212" s="30">
        <v>991</v>
      </c>
      <c r="O212" s="30">
        <v>888</v>
      </c>
      <c r="P212" s="30">
        <v>1018</v>
      </c>
      <c r="Q212" s="30">
        <v>1063</v>
      </c>
      <c r="R212" s="31">
        <f>Number_of_planning_application_decisions[[#This Row],[2021/22]]-Number_of_planning_application_decisions[[#This Row],[2020/21]]</f>
        <v>45</v>
      </c>
      <c r="S212" s="21">
        <v>4.4204322200392929E-2</v>
      </c>
    </row>
    <row r="213" spans="1:19" s="12" customFormat="1" ht="15" customHeight="1" x14ac:dyDescent="0.25">
      <c r="A213" s="32"/>
      <c r="B213" s="32"/>
      <c r="C213" s="32" t="s">
        <v>415</v>
      </c>
      <c r="D213" s="32" t="s">
        <v>34</v>
      </c>
      <c r="E213" s="33"/>
      <c r="F213" s="33"/>
      <c r="G213" s="33"/>
      <c r="H213" s="33"/>
      <c r="I213" s="33"/>
      <c r="J213" s="33"/>
      <c r="K213" s="33"/>
      <c r="L213" s="33"/>
      <c r="M213" s="33"/>
      <c r="N213" s="33"/>
      <c r="O213" s="33"/>
      <c r="P213" s="33"/>
      <c r="Q213" s="33"/>
      <c r="R213" s="34"/>
      <c r="S213" s="35"/>
    </row>
    <row r="214" spans="1:19" ht="15" customHeight="1" x14ac:dyDescent="0.25">
      <c r="A214" t="s">
        <v>416</v>
      </c>
      <c r="D214" t="s">
        <v>417</v>
      </c>
      <c r="E214" s="30">
        <v>1026</v>
      </c>
      <c r="F214" s="30">
        <v>1297</v>
      </c>
      <c r="G214" s="30">
        <v>1322</v>
      </c>
      <c r="H214" s="30">
        <v>1179</v>
      </c>
      <c r="I214" s="30">
        <v>1207</v>
      </c>
      <c r="J214" s="30">
        <v>1213</v>
      </c>
      <c r="K214" s="30">
        <v>1235</v>
      </c>
      <c r="L214" s="30">
        <v>1329</v>
      </c>
      <c r="M214" s="30">
        <v>1244</v>
      </c>
      <c r="N214" s="30">
        <v>1391</v>
      </c>
      <c r="O214" s="30">
        <v>1270</v>
      </c>
      <c r="P214" s="30">
        <v>1452</v>
      </c>
      <c r="Q214" s="30">
        <v>1213</v>
      </c>
      <c r="R214" s="31">
        <f>Number_of_planning_application_decisions[[#This Row],[2021/22]]-Number_of_planning_application_decisions[[#This Row],[2020/21]]</f>
        <v>-239</v>
      </c>
      <c r="S214" s="21">
        <v>-0.16460055096418733</v>
      </c>
    </row>
    <row r="215" spans="1:19" ht="15" customHeight="1" x14ac:dyDescent="0.25">
      <c r="A215" t="s">
        <v>418</v>
      </c>
      <c r="D215" t="s">
        <v>419</v>
      </c>
      <c r="E215" s="30">
        <v>1082</v>
      </c>
      <c r="F215" s="30">
        <v>1187</v>
      </c>
      <c r="G215" s="30">
        <v>1061</v>
      </c>
      <c r="H215" s="30">
        <v>1046</v>
      </c>
      <c r="I215" s="30">
        <v>1029</v>
      </c>
      <c r="J215" s="30">
        <v>1027</v>
      </c>
      <c r="K215" s="30">
        <v>1053</v>
      </c>
      <c r="L215" s="30">
        <v>1038</v>
      </c>
      <c r="M215" s="30">
        <v>1165</v>
      </c>
      <c r="N215" s="30">
        <v>1092</v>
      </c>
      <c r="O215" s="30">
        <v>925</v>
      </c>
      <c r="P215" s="30">
        <v>1051</v>
      </c>
      <c r="Q215" s="30">
        <v>1045</v>
      </c>
      <c r="R215" s="31">
        <f>Number_of_planning_application_decisions[[#This Row],[2021/22]]-Number_of_planning_application_decisions[[#This Row],[2020/21]]</f>
        <v>-6</v>
      </c>
      <c r="S215" s="21">
        <v>-5.708848715509039E-3</v>
      </c>
    </row>
    <row r="216" spans="1:19" ht="15" customHeight="1" x14ac:dyDescent="0.25">
      <c r="A216" t="s">
        <v>420</v>
      </c>
      <c r="D216" t="s">
        <v>421</v>
      </c>
      <c r="E216" s="30">
        <v>696</v>
      </c>
      <c r="F216" s="30">
        <v>736</v>
      </c>
      <c r="G216" s="30">
        <v>707</v>
      </c>
      <c r="H216" s="30">
        <v>681</v>
      </c>
      <c r="I216" s="30">
        <v>637</v>
      </c>
      <c r="J216" s="30">
        <v>614</v>
      </c>
      <c r="K216" s="30">
        <v>652</v>
      </c>
      <c r="L216" s="30">
        <v>654</v>
      </c>
      <c r="M216" s="30">
        <v>624</v>
      </c>
      <c r="N216" s="30">
        <v>543</v>
      </c>
      <c r="O216" s="30">
        <v>492</v>
      </c>
      <c r="P216" s="30">
        <v>619</v>
      </c>
      <c r="Q216" s="30">
        <v>536</v>
      </c>
      <c r="R216" s="31">
        <f>Number_of_planning_application_decisions[[#This Row],[2021/22]]-Number_of_planning_application_decisions[[#This Row],[2020/21]]</f>
        <v>-83</v>
      </c>
      <c r="S216" s="21">
        <v>-0.13408723747980614</v>
      </c>
    </row>
    <row r="217" spans="1:19" ht="15" customHeight="1" x14ac:dyDescent="0.25">
      <c r="A217" t="s">
        <v>422</v>
      </c>
      <c r="D217" t="s">
        <v>423</v>
      </c>
      <c r="E217" s="30">
        <v>1533</v>
      </c>
      <c r="F217" s="30">
        <v>1622</v>
      </c>
      <c r="G217" s="30">
        <v>1480</v>
      </c>
      <c r="H217" s="30">
        <v>1521</v>
      </c>
      <c r="I217" s="30">
        <v>1427</v>
      </c>
      <c r="J217" s="30">
        <v>1514</v>
      </c>
      <c r="K217" s="30">
        <v>1627</v>
      </c>
      <c r="L217" s="30">
        <v>1861</v>
      </c>
      <c r="M217" s="30">
        <v>1620</v>
      </c>
      <c r="N217" s="30">
        <v>1571</v>
      </c>
      <c r="O217" s="30">
        <v>1405</v>
      </c>
      <c r="P217" s="30">
        <v>1565</v>
      </c>
      <c r="Q217" s="30">
        <v>1666</v>
      </c>
      <c r="R217" s="31">
        <f>Number_of_planning_application_decisions[[#This Row],[2021/22]]-Number_of_planning_application_decisions[[#This Row],[2020/21]]</f>
        <v>101</v>
      </c>
      <c r="S217" s="21">
        <v>6.4536741214057503E-2</v>
      </c>
    </row>
    <row r="218" spans="1:19" ht="15" customHeight="1" x14ac:dyDescent="0.25">
      <c r="A218" t="s">
        <v>424</v>
      </c>
      <c r="D218" t="s">
        <v>425</v>
      </c>
      <c r="E218" s="30">
        <v>1097</v>
      </c>
      <c r="F218" s="30">
        <v>1310</v>
      </c>
      <c r="G218" s="30">
        <v>1319</v>
      </c>
      <c r="H218" s="30">
        <v>1158</v>
      </c>
      <c r="I218" s="30">
        <v>1297</v>
      </c>
      <c r="J218" s="30">
        <v>1256</v>
      </c>
      <c r="K218" s="30">
        <v>1332</v>
      </c>
      <c r="L218" s="30">
        <v>1434</v>
      </c>
      <c r="M218" s="30">
        <v>1308</v>
      </c>
      <c r="N218" s="30">
        <v>1190</v>
      </c>
      <c r="O218" s="30">
        <v>1174</v>
      </c>
      <c r="P218" s="30">
        <v>1158</v>
      </c>
      <c r="Q218" s="30">
        <v>1296</v>
      </c>
      <c r="R218" s="31">
        <f>Number_of_planning_application_decisions[[#This Row],[2021/22]]-Number_of_planning_application_decisions[[#This Row],[2020/21]]</f>
        <v>138</v>
      </c>
      <c r="S218" s="21">
        <v>0.11917098445595854</v>
      </c>
    </row>
    <row r="219" spans="1:19" ht="15" customHeight="1" x14ac:dyDescent="0.25">
      <c r="A219" t="s">
        <v>426</v>
      </c>
      <c r="D219" t="s">
        <v>427</v>
      </c>
      <c r="E219" s="30">
        <v>741</v>
      </c>
      <c r="F219" s="30">
        <v>762</v>
      </c>
      <c r="G219" s="30">
        <v>804</v>
      </c>
      <c r="H219" s="30">
        <v>811</v>
      </c>
      <c r="I219" s="30">
        <v>800</v>
      </c>
      <c r="J219" s="30">
        <v>724</v>
      </c>
      <c r="K219" s="30">
        <v>754</v>
      </c>
      <c r="L219" s="30">
        <v>757</v>
      </c>
      <c r="M219" s="30">
        <v>794</v>
      </c>
      <c r="N219" s="30">
        <v>746</v>
      </c>
      <c r="O219" s="30">
        <v>732</v>
      </c>
      <c r="P219" s="30">
        <v>689</v>
      </c>
      <c r="Q219" s="30">
        <v>732</v>
      </c>
      <c r="R219" s="31">
        <f>Number_of_planning_application_decisions[[#This Row],[2021/22]]-Number_of_planning_application_decisions[[#This Row],[2020/21]]</f>
        <v>43</v>
      </c>
      <c r="S219" s="21">
        <v>6.2409288824383166E-2</v>
      </c>
    </row>
    <row r="220" spans="1:19" ht="15" customHeight="1" x14ac:dyDescent="0.25">
      <c r="A220" t="s">
        <v>428</v>
      </c>
      <c r="D220" t="s">
        <v>429</v>
      </c>
      <c r="E220" s="30">
        <v>1525</v>
      </c>
      <c r="F220" s="30">
        <v>1624</v>
      </c>
      <c r="G220" s="30">
        <v>1631</v>
      </c>
      <c r="H220" s="30">
        <v>1559</v>
      </c>
      <c r="I220" s="30">
        <v>1537</v>
      </c>
      <c r="J220" s="30">
        <v>1534</v>
      </c>
      <c r="K220" s="30">
        <v>1705</v>
      </c>
      <c r="L220" s="30">
        <v>1756</v>
      </c>
      <c r="M220" s="30">
        <v>1713</v>
      </c>
      <c r="N220" s="30">
        <v>1621</v>
      </c>
      <c r="O220" s="30">
        <v>1337</v>
      </c>
      <c r="P220" s="30">
        <v>1502</v>
      </c>
      <c r="Q220" s="30">
        <v>1489</v>
      </c>
      <c r="R220" s="31">
        <f>Number_of_planning_application_decisions[[#This Row],[2021/22]]-Number_of_planning_application_decisions[[#This Row],[2020/21]]</f>
        <v>-13</v>
      </c>
      <c r="S220" s="21">
        <v>-8.6551264980026625E-3</v>
      </c>
    </row>
    <row r="221" spans="1:19" s="12" customFormat="1" ht="15" customHeight="1" x14ac:dyDescent="0.25">
      <c r="A221" s="32"/>
      <c r="B221" s="32"/>
      <c r="C221" s="32" t="s">
        <v>430</v>
      </c>
      <c r="D221" s="32" t="s">
        <v>34</v>
      </c>
      <c r="E221" s="33"/>
      <c r="F221" s="33"/>
      <c r="G221" s="33"/>
      <c r="H221" s="33"/>
      <c r="I221" s="33"/>
      <c r="J221" s="33"/>
      <c r="K221" s="33"/>
      <c r="L221" s="33"/>
      <c r="M221" s="33"/>
      <c r="N221" s="33"/>
      <c r="O221" s="33"/>
      <c r="P221" s="33"/>
      <c r="Q221" s="33"/>
      <c r="R221" s="34"/>
      <c r="S221" s="35"/>
    </row>
    <row r="222" spans="1:19" ht="15" customHeight="1" x14ac:dyDescent="0.25">
      <c r="A222" t="s">
        <v>431</v>
      </c>
      <c r="D222" t="s">
        <v>432</v>
      </c>
      <c r="E222" s="30">
        <v>1088</v>
      </c>
      <c r="F222" s="30">
        <v>1215</v>
      </c>
      <c r="G222" s="30">
        <v>1141</v>
      </c>
      <c r="H222" s="30">
        <v>1116</v>
      </c>
      <c r="I222" s="30">
        <v>1111</v>
      </c>
      <c r="J222" s="30">
        <v>1129</v>
      </c>
      <c r="K222" s="30">
        <v>1167</v>
      </c>
      <c r="L222" s="30">
        <v>1208</v>
      </c>
      <c r="M222" s="30">
        <v>1218</v>
      </c>
      <c r="N222" s="30">
        <v>1225</v>
      </c>
      <c r="O222" s="30">
        <v>1088</v>
      </c>
      <c r="P222" s="30">
        <v>1315</v>
      </c>
      <c r="Q222" s="30">
        <v>1213</v>
      </c>
      <c r="R222" s="31">
        <f>Number_of_planning_application_decisions[[#This Row],[2021/22]]-Number_of_planning_application_decisions[[#This Row],[2020/21]]</f>
        <v>-102</v>
      </c>
      <c r="S222" s="21">
        <v>-7.7566539923954375E-2</v>
      </c>
    </row>
    <row r="223" spans="1:19" ht="17.25" customHeight="1" x14ac:dyDescent="0.25">
      <c r="A223" t="s">
        <v>433</v>
      </c>
      <c r="D223" t="s">
        <v>434</v>
      </c>
      <c r="E223" s="30">
        <v>1450</v>
      </c>
      <c r="F223" s="30">
        <v>2597</v>
      </c>
      <c r="G223" s="30">
        <v>2524</v>
      </c>
      <c r="H223" s="30">
        <v>2572</v>
      </c>
      <c r="I223" s="30">
        <v>2610</v>
      </c>
      <c r="J223" s="30">
        <v>2467</v>
      </c>
      <c r="K223" s="30">
        <v>2618</v>
      </c>
      <c r="L223" s="30">
        <v>2699</v>
      </c>
      <c r="M223" s="30">
        <v>2587</v>
      </c>
      <c r="N223" s="30">
        <v>2497</v>
      </c>
      <c r="O223" s="30">
        <v>2145</v>
      </c>
      <c r="P223" s="30">
        <v>2659</v>
      </c>
      <c r="Q223" s="30">
        <v>2539</v>
      </c>
      <c r="R223" s="31">
        <f>Number_of_planning_application_decisions[[#This Row],[2021/22]]-Number_of_planning_application_decisions[[#This Row],[2020/21]]</f>
        <v>-120</v>
      </c>
      <c r="S223" s="21">
        <v>-4.5129748025573527E-2</v>
      </c>
    </row>
    <row r="224" spans="1:19" ht="15" customHeight="1" x14ac:dyDescent="0.25">
      <c r="A224" t="s">
        <v>435</v>
      </c>
      <c r="D224" t="s">
        <v>436</v>
      </c>
      <c r="E224" s="30">
        <v>645</v>
      </c>
      <c r="F224" s="30">
        <v>712</v>
      </c>
      <c r="G224" s="30">
        <v>669</v>
      </c>
      <c r="H224" s="30">
        <v>660</v>
      </c>
      <c r="I224" s="30">
        <v>708</v>
      </c>
      <c r="J224" s="30">
        <v>635</v>
      </c>
      <c r="K224" s="30">
        <v>749</v>
      </c>
      <c r="L224" s="30">
        <v>729</v>
      </c>
      <c r="M224" s="30">
        <v>667</v>
      </c>
      <c r="N224" s="30">
        <v>626</v>
      </c>
      <c r="O224" s="30">
        <v>585</v>
      </c>
      <c r="P224" s="30">
        <v>594</v>
      </c>
      <c r="Q224" s="30">
        <v>570</v>
      </c>
      <c r="R224" s="31">
        <f>Number_of_planning_application_decisions[[#This Row],[2021/22]]-Number_of_planning_application_decisions[[#This Row],[2020/21]]</f>
        <v>-24</v>
      </c>
      <c r="S224" s="21">
        <v>-4.0404040404040407E-2</v>
      </c>
    </row>
    <row r="225" spans="1:19" ht="15" customHeight="1" x14ac:dyDescent="0.25">
      <c r="A225" t="s">
        <v>437</v>
      </c>
      <c r="D225" t="s">
        <v>438</v>
      </c>
      <c r="E225" s="30">
        <v>1117</v>
      </c>
      <c r="F225" s="30">
        <v>1359</v>
      </c>
      <c r="G225" s="30">
        <v>1346</v>
      </c>
      <c r="H225" s="30">
        <v>1194</v>
      </c>
      <c r="I225" s="30">
        <v>1101</v>
      </c>
      <c r="J225" s="30">
        <v>1150</v>
      </c>
      <c r="K225" s="30">
        <v>1198</v>
      </c>
      <c r="L225" s="30">
        <v>1251</v>
      </c>
      <c r="M225" s="30">
        <v>1409</v>
      </c>
      <c r="N225" s="30">
        <v>1515</v>
      </c>
      <c r="O225" s="30">
        <v>1237</v>
      </c>
      <c r="P225" s="30">
        <v>1477</v>
      </c>
      <c r="Q225" s="30">
        <v>1387</v>
      </c>
      <c r="R225" s="31">
        <f>Number_of_planning_application_decisions[[#This Row],[2021/22]]-Number_of_planning_application_decisions[[#This Row],[2020/21]]</f>
        <v>-90</v>
      </c>
      <c r="S225" s="21">
        <v>-6.0934326337169942E-2</v>
      </c>
    </row>
    <row r="226" spans="1:19" ht="17.25" customHeight="1" x14ac:dyDescent="0.25">
      <c r="A226" t="s">
        <v>439</v>
      </c>
      <c r="D226" t="s">
        <v>440</v>
      </c>
      <c r="E226" s="30">
        <v>1496</v>
      </c>
      <c r="F226" s="30">
        <v>1469</v>
      </c>
      <c r="G226" s="30">
        <v>1435</v>
      </c>
      <c r="H226" s="30">
        <v>1358</v>
      </c>
      <c r="I226" s="30">
        <v>1292</v>
      </c>
      <c r="J226" s="30">
        <v>1331</v>
      </c>
      <c r="K226" s="30">
        <v>1497</v>
      </c>
      <c r="L226" s="30">
        <v>1582</v>
      </c>
      <c r="M226" s="30">
        <v>1461</v>
      </c>
      <c r="N226" s="30">
        <v>1476</v>
      </c>
      <c r="O226" s="30">
        <v>1284</v>
      </c>
      <c r="P226" s="30">
        <v>1261</v>
      </c>
      <c r="Q226" s="30">
        <v>1275</v>
      </c>
      <c r="R226" s="31">
        <f>Number_of_planning_application_decisions[[#This Row],[2021/22]]-Number_of_planning_application_decisions[[#This Row],[2020/21]]</f>
        <v>14</v>
      </c>
      <c r="S226" s="21">
        <v>1.1102299762093577E-2</v>
      </c>
    </row>
    <row r="227" spans="1:19" s="12" customFormat="1" ht="15" customHeight="1" x14ac:dyDescent="0.25">
      <c r="A227" s="26" t="s">
        <v>441</v>
      </c>
      <c r="B227" s="26" t="s">
        <v>442</v>
      </c>
      <c r="C227" s="26"/>
      <c r="D227" s="26" t="s">
        <v>34</v>
      </c>
      <c r="E227" s="27">
        <v>68755</v>
      </c>
      <c r="F227" s="27">
        <v>75459</v>
      </c>
      <c r="G227" s="27">
        <v>76745</v>
      </c>
      <c r="H227" s="27">
        <v>76214</v>
      </c>
      <c r="I227" s="27">
        <v>82809</v>
      </c>
      <c r="J227" s="27">
        <v>74275</v>
      </c>
      <c r="K227" s="27">
        <v>77783</v>
      </c>
      <c r="L227" s="27">
        <v>79493</v>
      </c>
      <c r="M227" s="27">
        <v>73090</v>
      </c>
      <c r="N227" s="27">
        <v>67015</v>
      </c>
      <c r="O227" s="27">
        <v>61794</v>
      </c>
      <c r="P227" s="27">
        <v>62394</v>
      </c>
      <c r="Q227" s="27">
        <v>64287</v>
      </c>
      <c r="R227" s="28">
        <f>Number_of_planning_application_decisions[[#This Row],[2021/22]]-Number_of_planning_application_decisions[[#This Row],[2020/21]]</f>
        <v>1893</v>
      </c>
      <c r="S227" s="29">
        <v>3.0339455716895856E-2</v>
      </c>
    </row>
    <row r="228" spans="1:19" ht="15" customHeight="1" x14ac:dyDescent="0.25">
      <c r="A228" t="s">
        <v>443</v>
      </c>
      <c r="D228" t="s">
        <v>444</v>
      </c>
      <c r="E228" s="30">
        <v>658</v>
      </c>
      <c r="F228" s="30">
        <v>632</v>
      </c>
      <c r="G228" s="30">
        <v>611</v>
      </c>
      <c r="H228" s="30">
        <v>714</v>
      </c>
      <c r="I228" s="30">
        <v>591</v>
      </c>
      <c r="J228" s="30">
        <v>555</v>
      </c>
      <c r="K228" s="30">
        <v>725</v>
      </c>
      <c r="L228" s="30">
        <v>1040</v>
      </c>
      <c r="M228" s="30">
        <v>924</v>
      </c>
      <c r="N228" s="30">
        <v>801</v>
      </c>
      <c r="O228" s="30">
        <v>796</v>
      </c>
      <c r="P228" s="30">
        <v>1036</v>
      </c>
      <c r="Q228" s="30">
        <v>897</v>
      </c>
      <c r="R228" s="31">
        <f>Number_of_planning_application_decisions[[#This Row],[2021/22]]-Number_of_planning_application_decisions[[#This Row],[2020/21]]</f>
        <v>-139</v>
      </c>
      <c r="S228" s="21">
        <v>-0.13416988416988418</v>
      </c>
    </row>
    <row r="229" spans="1:19" ht="15" customHeight="1" x14ac:dyDescent="0.25">
      <c r="A229" t="s">
        <v>445</v>
      </c>
      <c r="D229" t="s">
        <v>446</v>
      </c>
      <c r="E229" s="30">
        <v>3688</v>
      </c>
      <c r="F229" s="30" t="s">
        <v>53</v>
      </c>
      <c r="G229" s="30">
        <v>3609</v>
      </c>
      <c r="H229" s="30">
        <v>3736</v>
      </c>
      <c r="I229" s="30">
        <v>4191</v>
      </c>
      <c r="J229" s="30">
        <v>3410</v>
      </c>
      <c r="K229" s="30">
        <v>3724</v>
      </c>
      <c r="L229" s="30">
        <v>3659</v>
      </c>
      <c r="M229" s="30">
        <v>3600</v>
      </c>
      <c r="N229" s="30">
        <v>3374</v>
      </c>
      <c r="O229" s="30">
        <v>2846</v>
      </c>
      <c r="P229" s="30">
        <v>2915</v>
      </c>
      <c r="Q229" s="30">
        <v>3272</v>
      </c>
      <c r="R229" s="31">
        <f>Number_of_planning_application_decisions[[#This Row],[2021/22]]-Number_of_planning_application_decisions[[#This Row],[2020/21]]</f>
        <v>357</v>
      </c>
      <c r="S229" s="21">
        <v>0.12246998284734134</v>
      </c>
    </row>
    <row r="230" spans="1:19" x14ac:dyDescent="0.25">
      <c r="A230" t="s">
        <v>447</v>
      </c>
      <c r="D230" t="s">
        <v>448</v>
      </c>
      <c r="E230" s="30">
        <v>1559</v>
      </c>
      <c r="F230" s="30">
        <v>1644</v>
      </c>
      <c r="G230" s="30">
        <v>1607</v>
      </c>
      <c r="H230" s="30">
        <v>1571</v>
      </c>
      <c r="I230" s="30">
        <v>1623</v>
      </c>
      <c r="J230" s="30">
        <v>1610</v>
      </c>
      <c r="K230" s="30">
        <v>1763</v>
      </c>
      <c r="L230" s="30">
        <v>1971</v>
      </c>
      <c r="M230" s="30">
        <v>1787</v>
      </c>
      <c r="N230" s="30">
        <v>1741</v>
      </c>
      <c r="O230" s="30">
        <v>1620</v>
      </c>
      <c r="P230" s="30">
        <v>1884</v>
      </c>
      <c r="Q230" s="30">
        <v>1910</v>
      </c>
      <c r="R230" s="31">
        <f>Number_of_planning_application_decisions[[#This Row],[2021/22]]-Number_of_planning_application_decisions[[#This Row],[2020/21]]</f>
        <v>26</v>
      </c>
      <c r="S230" s="21">
        <v>1.3800424628450107E-2</v>
      </c>
    </row>
    <row r="231" spans="1:19" x14ac:dyDescent="0.25">
      <c r="A231" t="s">
        <v>449</v>
      </c>
      <c r="D231" t="s">
        <v>450</v>
      </c>
      <c r="E231" s="30">
        <v>2460</v>
      </c>
      <c r="F231" s="30">
        <v>2484</v>
      </c>
      <c r="G231" s="30">
        <v>2577</v>
      </c>
      <c r="H231" s="30">
        <v>2524</v>
      </c>
      <c r="I231" s="30">
        <v>2778</v>
      </c>
      <c r="J231" s="30">
        <v>2248</v>
      </c>
      <c r="K231" s="30">
        <v>2431</v>
      </c>
      <c r="L231" s="30">
        <v>2558</v>
      </c>
      <c r="M231" s="30">
        <v>2523</v>
      </c>
      <c r="N231" s="30">
        <v>2254</v>
      </c>
      <c r="O231" s="30">
        <v>2012</v>
      </c>
      <c r="P231" s="30">
        <v>2222</v>
      </c>
      <c r="Q231" s="30">
        <v>2282</v>
      </c>
      <c r="R231" s="31">
        <f>Number_of_planning_application_decisions[[#This Row],[2021/22]]-Number_of_planning_application_decisions[[#This Row],[2020/21]]</f>
        <v>60</v>
      </c>
      <c r="S231" s="21">
        <v>2.7002700270027002E-2</v>
      </c>
    </row>
    <row r="232" spans="1:19" ht="15" customHeight="1" x14ac:dyDescent="0.25">
      <c r="A232" t="s">
        <v>451</v>
      </c>
      <c r="D232" t="s">
        <v>452</v>
      </c>
      <c r="E232" s="30">
        <v>2908</v>
      </c>
      <c r="F232" s="30">
        <v>3229</v>
      </c>
      <c r="G232" s="30">
        <v>3062</v>
      </c>
      <c r="H232" s="30">
        <v>3005</v>
      </c>
      <c r="I232" s="30">
        <v>3059</v>
      </c>
      <c r="J232" s="30">
        <v>2961</v>
      </c>
      <c r="K232" s="30">
        <v>3130</v>
      </c>
      <c r="L232" s="30">
        <v>3358</v>
      </c>
      <c r="M232" s="30">
        <v>3228</v>
      </c>
      <c r="N232" s="30">
        <v>2922</v>
      </c>
      <c r="O232" s="30">
        <v>2719</v>
      </c>
      <c r="P232" s="30">
        <v>2792</v>
      </c>
      <c r="Q232" s="30">
        <v>2930</v>
      </c>
      <c r="R232" s="31">
        <f>Number_of_planning_application_decisions[[#This Row],[2021/22]]-Number_of_planning_application_decisions[[#This Row],[2020/21]]</f>
        <v>138</v>
      </c>
      <c r="S232" s="21">
        <v>4.9426934097421202E-2</v>
      </c>
    </row>
    <row r="233" spans="1:19" ht="15" customHeight="1" x14ac:dyDescent="0.25">
      <c r="A233" t="s">
        <v>453</v>
      </c>
      <c r="D233" t="s">
        <v>454</v>
      </c>
      <c r="E233" s="30">
        <v>2640</v>
      </c>
      <c r="F233" s="30">
        <v>3323</v>
      </c>
      <c r="G233" s="30">
        <v>3673</v>
      </c>
      <c r="H233" s="30">
        <v>3411</v>
      </c>
      <c r="I233" s="30">
        <v>3555</v>
      </c>
      <c r="J233" s="30">
        <v>2849</v>
      </c>
      <c r="K233" s="30">
        <v>2791</v>
      </c>
      <c r="L233" s="30">
        <v>2837</v>
      </c>
      <c r="M233" s="30">
        <v>2322</v>
      </c>
      <c r="N233" s="30">
        <v>2234</v>
      </c>
      <c r="O233" s="30">
        <v>2074</v>
      </c>
      <c r="P233" s="30">
        <v>1749</v>
      </c>
      <c r="Q233" s="30">
        <v>1843</v>
      </c>
      <c r="R233" s="31">
        <f>Number_of_planning_application_decisions[[#This Row],[2021/22]]-Number_of_planning_application_decisions[[#This Row],[2020/21]]</f>
        <v>94</v>
      </c>
      <c r="S233" s="21">
        <v>5.3744997141223556E-2</v>
      </c>
    </row>
    <row r="234" spans="1:19" ht="15" customHeight="1" x14ac:dyDescent="0.25">
      <c r="A234" t="s">
        <v>455</v>
      </c>
      <c r="D234" t="s">
        <v>456</v>
      </c>
      <c r="E234" s="30">
        <v>474</v>
      </c>
      <c r="F234" s="30">
        <v>530</v>
      </c>
      <c r="G234" s="30" t="s">
        <v>53</v>
      </c>
      <c r="H234" s="30">
        <v>621</v>
      </c>
      <c r="I234" s="30">
        <v>564</v>
      </c>
      <c r="J234" s="30">
        <v>543</v>
      </c>
      <c r="K234" s="30">
        <v>606</v>
      </c>
      <c r="L234" s="30">
        <v>566</v>
      </c>
      <c r="M234" s="30">
        <v>537</v>
      </c>
      <c r="N234" s="30">
        <v>562</v>
      </c>
      <c r="O234" s="30">
        <v>546</v>
      </c>
      <c r="P234" s="30">
        <v>381</v>
      </c>
      <c r="Q234" s="30">
        <v>446</v>
      </c>
      <c r="R234" s="31">
        <f>Number_of_planning_application_decisions[[#This Row],[2021/22]]-Number_of_planning_application_decisions[[#This Row],[2020/21]]</f>
        <v>65</v>
      </c>
      <c r="S234" s="21">
        <v>0.17060367454068243</v>
      </c>
    </row>
    <row r="235" spans="1:19" ht="15" customHeight="1" x14ac:dyDescent="0.25">
      <c r="A235" t="s">
        <v>457</v>
      </c>
      <c r="D235" t="s">
        <v>458</v>
      </c>
      <c r="E235" s="30">
        <v>2547</v>
      </c>
      <c r="F235" s="30">
        <v>2674</v>
      </c>
      <c r="G235" s="30">
        <v>2534</v>
      </c>
      <c r="H235" s="30">
        <v>2546</v>
      </c>
      <c r="I235" s="30">
        <v>2935</v>
      </c>
      <c r="J235" s="30">
        <v>2239</v>
      </c>
      <c r="K235" s="30">
        <v>2507</v>
      </c>
      <c r="L235" s="30">
        <v>2835</v>
      </c>
      <c r="M235" s="30">
        <v>2302</v>
      </c>
      <c r="N235" s="30">
        <v>2315</v>
      </c>
      <c r="O235" s="30">
        <v>2244</v>
      </c>
      <c r="P235" s="30">
        <v>2386</v>
      </c>
      <c r="Q235" s="30">
        <v>2209</v>
      </c>
      <c r="R235" s="31">
        <f>Number_of_planning_application_decisions[[#This Row],[2021/22]]-Number_of_planning_application_decisions[[#This Row],[2020/21]]</f>
        <v>-177</v>
      </c>
      <c r="S235" s="21">
        <v>-7.4182732606873428E-2</v>
      </c>
    </row>
    <row r="236" spans="1:19" ht="15" customHeight="1" x14ac:dyDescent="0.25">
      <c r="A236" t="s">
        <v>459</v>
      </c>
      <c r="D236" t="s">
        <v>460</v>
      </c>
      <c r="E236" s="30">
        <v>2825</v>
      </c>
      <c r="F236" s="30">
        <v>3201</v>
      </c>
      <c r="G236" s="30">
        <v>2960</v>
      </c>
      <c r="H236" s="30">
        <v>3020</v>
      </c>
      <c r="I236" s="30">
        <v>3047</v>
      </c>
      <c r="J236" s="30">
        <v>2540</v>
      </c>
      <c r="K236" s="30">
        <v>2618</v>
      </c>
      <c r="L236" s="30">
        <v>2775</v>
      </c>
      <c r="M236" s="30">
        <v>2443</v>
      </c>
      <c r="N236" s="30">
        <v>2367</v>
      </c>
      <c r="O236" s="30">
        <v>2319</v>
      </c>
      <c r="P236" s="30">
        <v>2331</v>
      </c>
      <c r="Q236" s="30">
        <v>2308</v>
      </c>
      <c r="R236" s="31">
        <f>Number_of_planning_application_decisions[[#This Row],[2021/22]]-Number_of_planning_application_decisions[[#This Row],[2020/21]]</f>
        <v>-23</v>
      </c>
      <c r="S236" s="21">
        <v>-9.8670098670098662E-3</v>
      </c>
    </row>
    <row r="237" spans="1:19" ht="15" customHeight="1" x14ac:dyDescent="0.25">
      <c r="A237" t="s">
        <v>461</v>
      </c>
      <c r="D237" t="s">
        <v>462</v>
      </c>
      <c r="E237" s="30">
        <v>2179</v>
      </c>
      <c r="F237" s="30">
        <v>2156</v>
      </c>
      <c r="G237" s="30">
        <v>1936</v>
      </c>
      <c r="H237" s="30">
        <v>1912</v>
      </c>
      <c r="I237" s="30">
        <v>2036</v>
      </c>
      <c r="J237" s="30">
        <v>1827</v>
      </c>
      <c r="K237" s="30">
        <v>2048</v>
      </c>
      <c r="L237" s="30">
        <v>2250</v>
      </c>
      <c r="M237" s="30">
        <v>2195</v>
      </c>
      <c r="N237" s="30">
        <v>1907</v>
      </c>
      <c r="O237" s="30">
        <v>1741</v>
      </c>
      <c r="P237" s="30">
        <v>1892</v>
      </c>
      <c r="Q237" s="30">
        <v>1853</v>
      </c>
      <c r="R237" s="31">
        <f>Number_of_planning_application_decisions[[#This Row],[2021/22]]-Number_of_planning_application_decisions[[#This Row],[2020/21]]</f>
        <v>-39</v>
      </c>
      <c r="S237" s="21">
        <v>-2.0613107822410149E-2</v>
      </c>
    </row>
    <row r="238" spans="1:19" ht="15" customHeight="1" x14ac:dyDescent="0.25">
      <c r="A238" t="s">
        <v>463</v>
      </c>
      <c r="D238" t="s">
        <v>464</v>
      </c>
      <c r="E238" s="30">
        <v>1458</v>
      </c>
      <c r="F238" s="30">
        <v>1615</v>
      </c>
      <c r="G238" s="30">
        <v>1667</v>
      </c>
      <c r="H238" s="30">
        <v>1556</v>
      </c>
      <c r="I238" s="30">
        <v>1746</v>
      </c>
      <c r="J238" s="30">
        <v>1572</v>
      </c>
      <c r="K238" s="30">
        <v>1673</v>
      </c>
      <c r="L238" s="30">
        <v>1705</v>
      </c>
      <c r="M238" s="30">
        <v>1693</v>
      </c>
      <c r="N238" s="30">
        <v>1707</v>
      </c>
      <c r="O238" s="30">
        <v>1229</v>
      </c>
      <c r="P238" s="30">
        <v>1546</v>
      </c>
      <c r="Q238" s="30">
        <v>1570</v>
      </c>
      <c r="R238" s="31">
        <f>Number_of_planning_application_decisions[[#This Row],[2021/22]]-Number_of_planning_application_decisions[[#This Row],[2020/21]]</f>
        <v>24</v>
      </c>
      <c r="S238" s="21">
        <v>1.5523932729624839E-2</v>
      </c>
    </row>
    <row r="239" spans="1:19" ht="15" customHeight="1" x14ac:dyDescent="0.25">
      <c r="A239" t="s">
        <v>465</v>
      </c>
      <c r="D239" t="s">
        <v>466</v>
      </c>
      <c r="E239" s="30">
        <v>1357</v>
      </c>
      <c r="F239" s="30">
        <v>1606</v>
      </c>
      <c r="G239" s="30">
        <v>1726</v>
      </c>
      <c r="H239" s="30">
        <v>1732</v>
      </c>
      <c r="I239" s="30">
        <v>1943</v>
      </c>
      <c r="J239" s="30">
        <v>1751</v>
      </c>
      <c r="K239" s="30">
        <v>1802</v>
      </c>
      <c r="L239" s="30">
        <v>1684</v>
      </c>
      <c r="M239" s="30">
        <v>1822</v>
      </c>
      <c r="N239" s="30">
        <v>1909</v>
      </c>
      <c r="O239" s="30">
        <v>1674</v>
      </c>
      <c r="P239" s="30">
        <v>1490</v>
      </c>
      <c r="Q239" s="30">
        <v>1494</v>
      </c>
      <c r="R239" s="31">
        <f>Number_of_planning_application_decisions[[#This Row],[2021/22]]-Number_of_planning_application_decisions[[#This Row],[2020/21]]</f>
        <v>4</v>
      </c>
      <c r="S239" s="21">
        <v>2.6845637583892616E-3</v>
      </c>
    </row>
    <row r="240" spans="1:19" ht="15" customHeight="1" x14ac:dyDescent="0.25">
      <c r="A240" t="s">
        <v>467</v>
      </c>
      <c r="D240" t="s">
        <v>468</v>
      </c>
      <c r="E240" s="30" t="s">
        <v>53</v>
      </c>
      <c r="F240" s="30">
        <v>2142</v>
      </c>
      <c r="G240" s="30" t="s">
        <v>53</v>
      </c>
      <c r="H240" s="30">
        <v>2158</v>
      </c>
      <c r="I240" s="30">
        <v>2950</v>
      </c>
      <c r="J240" s="30">
        <v>2819</v>
      </c>
      <c r="K240" s="30">
        <v>2730</v>
      </c>
      <c r="L240" s="30">
        <v>2525</v>
      </c>
      <c r="M240" s="30">
        <v>2130</v>
      </c>
      <c r="N240" s="30">
        <v>1743</v>
      </c>
      <c r="O240" s="30">
        <v>1401</v>
      </c>
      <c r="P240" s="30">
        <v>1495</v>
      </c>
      <c r="Q240" s="30">
        <v>1603</v>
      </c>
      <c r="R240" s="31">
        <f>Number_of_planning_application_decisions[[#This Row],[2021/22]]-Number_of_planning_application_decisions[[#This Row],[2020/21]]</f>
        <v>108</v>
      </c>
      <c r="S240" s="21">
        <v>7.2240802675585289E-2</v>
      </c>
    </row>
    <row r="241" spans="1:19" ht="15" customHeight="1" x14ac:dyDescent="0.25">
      <c r="A241" t="s">
        <v>469</v>
      </c>
      <c r="D241" t="s">
        <v>470</v>
      </c>
      <c r="E241" s="30">
        <v>1664</v>
      </c>
      <c r="F241" s="30">
        <v>1811</v>
      </c>
      <c r="G241" s="30">
        <v>1779</v>
      </c>
      <c r="H241" s="30">
        <v>1898</v>
      </c>
      <c r="I241" s="30">
        <v>1965</v>
      </c>
      <c r="J241" s="30">
        <v>1865</v>
      </c>
      <c r="K241" s="30">
        <v>2164</v>
      </c>
      <c r="L241" s="30">
        <v>2250</v>
      </c>
      <c r="M241" s="30">
        <v>1811</v>
      </c>
      <c r="N241" s="30">
        <v>1738</v>
      </c>
      <c r="O241" s="30">
        <v>1457</v>
      </c>
      <c r="P241" s="30">
        <v>1676</v>
      </c>
      <c r="Q241" s="30">
        <v>1588</v>
      </c>
      <c r="R241" s="31">
        <f>Number_of_planning_application_decisions[[#This Row],[2021/22]]-Number_of_planning_application_decisions[[#This Row],[2020/21]]</f>
        <v>-88</v>
      </c>
      <c r="S241" s="21">
        <v>-5.2505966587112173E-2</v>
      </c>
    </row>
    <row r="242" spans="1:19" ht="15" customHeight="1" x14ac:dyDescent="0.25">
      <c r="A242" t="s">
        <v>471</v>
      </c>
      <c r="D242" t="s">
        <v>472</v>
      </c>
      <c r="E242" s="30">
        <v>2139</v>
      </c>
      <c r="F242" s="30">
        <v>2269</v>
      </c>
      <c r="G242" s="30">
        <v>2511</v>
      </c>
      <c r="H242" s="30">
        <v>2211</v>
      </c>
      <c r="I242" s="30">
        <v>2089</v>
      </c>
      <c r="J242" s="30">
        <v>1800</v>
      </c>
      <c r="K242" s="30">
        <v>2058</v>
      </c>
      <c r="L242" s="30">
        <v>2096</v>
      </c>
      <c r="M242" s="30">
        <v>2058</v>
      </c>
      <c r="N242" s="30">
        <v>2085</v>
      </c>
      <c r="O242" s="30">
        <v>1852</v>
      </c>
      <c r="P242" s="30">
        <v>1750</v>
      </c>
      <c r="Q242" s="30">
        <v>1815</v>
      </c>
      <c r="R242" s="31">
        <f>Number_of_planning_application_decisions[[#This Row],[2021/22]]-Number_of_planning_application_decisions[[#This Row],[2020/21]]</f>
        <v>65</v>
      </c>
      <c r="S242" s="21">
        <v>3.7142857142857144E-2</v>
      </c>
    </row>
    <row r="243" spans="1:19" ht="15" customHeight="1" x14ac:dyDescent="0.25">
      <c r="A243" t="s">
        <v>473</v>
      </c>
      <c r="D243" t="s">
        <v>474</v>
      </c>
      <c r="E243" s="30">
        <v>1773</v>
      </c>
      <c r="F243" s="30">
        <v>1887</v>
      </c>
      <c r="G243" s="30">
        <v>2027</v>
      </c>
      <c r="H243" s="30">
        <v>1415</v>
      </c>
      <c r="I243" s="30">
        <v>1820</v>
      </c>
      <c r="J243" s="30">
        <v>1629</v>
      </c>
      <c r="K243" s="30">
        <v>1712</v>
      </c>
      <c r="L243" s="30">
        <v>1944</v>
      </c>
      <c r="M243" s="30">
        <v>1749</v>
      </c>
      <c r="N243" s="30">
        <v>1842</v>
      </c>
      <c r="O243" s="30">
        <v>1694</v>
      </c>
      <c r="P243" s="30">
        <v>2019</v>
      </c>
      <c r="Q243" s="30">
        <v>2102</v>
      </c>
      <c r="R243" s="31">
        <f>Number_of_planning_application_decisions[[#This Row],[2021/22]]-Number_of_planning_application_decisions[[#This Row],[2020/21]]</f>
        <v>83</v>
      </c>
      <c r="S243" s="21">
        <v>4.1109460128776622E-2</v>
      </c>
    </row>
    <row r="244" spans="1:19" ht="15" customHeight="1" x14ac:dyDescent="0.25">
      <c r="A244" t="s">
        <v>475</v>
      </c>
      <c r="D244" t="s">
        <v>476</v>
      </c>
      <c r="E244" s="30">
        <v>2229</v>
      </c>
      <c r="F244" s="30" t="s">
        <v>53</v>
      </c>
      <c r="G244" s="30">
        <v>2477</v>
      </c>
      <c r="H244" s="30">
        <v>2369</v>
      </c>
      <c r="I244" s="30">
        <v>2482</v>
      </c>
      <c r="J244" s="30">
        <v>2387</v>
      </c>
      <c r="K244" s="30">
        <v>2501</v>
      </c>
      <c r="L244" s="30">
        <v>2464</v>
      </c>
      <c r="M244" s="30">
        <v>2641</v>
      </c>
      <c r="N244" s="30">
        <v>2415</v>
      </c>
      <c r="O244" s="30">
        <v>2420</v>
      </c>
      <c r="P244" s="30">
        <v>2568</v>
      </c>
      <c r="Q244" s="30">
        <v>2281</v>
      </c>
      <c r="R244" s="31">
        <f>Number_of_planning_application_decisions[[#This Row],[2021/22]]-Number_of_planning_application_decisions[[#This Row],[2020/21]]</f>
        <v>-287</v>
      </c>
      <c r="S244" s="21">
        <v>-0.1117601246105919</v>
      </c>
    </row>
    <row r="245" spans="1:19" ht="15" customHeight="1" x14ac:dyDescent="0.25">
      <c r="A245" t="s">
        <v>477</v>
      </c>
      <c r="D245" t="s">
        <v>478</v>
      </c>
      <c r="E245" s="30">
        <v>2133</v>
      </c>
      <c r="F245" s="30">
        <v>2301</v>
      </c>
      <c r="G245" s="30">
        <v>2282</v>
      </c>
      <c r="H245" s="30">
        <v>2319</v>
      </c>
      <c r="I245" s="30">
        <v>2623</v>
      </c>
      <c r="J245" s="30">
        <v>1953</v>
      </c>
      <c r="K245" s="30">
        <v>2093</v>
      </c>
      <c r="L245" s="30">
        <v>2126</v>
      </c>
      <c r="M245" s="30">
        <v>2041</v>
      </c>
      <c r="N245" s="30">
        <v>1733</v>
      </c>
      <c r="O245" s="30">
        <v>1640</v>
      </c>
      <c r="P245" s="30">
        <v>1714</v>
      </c>
      <c r="Q245" s="30">
        <v>1676</v>
      </c>
      <c r="R245" s="31">
        <f>Number_of_planning_application_decisions[[#This Row],[2021/22]]-Number_of_planning_application_decisions[[#This Row],[2020/21]]</f>
        <v>-38</v>
      </c>
      <c r="S245" s="21">
        <v>-2.2170361726954493E-2</v>
      </c>
    </row>
    <row r="246" spans="1:19" ht="15" customHeight="1" x14ac:dyDescent="0.25">
      <c r="A246" t="s">
        <v>479</v>
      </c>
      <c r="D246" t="s">
        <v>480</v>
      </c>
      <c r="E246" s="30">
        <v>1890</v>
      </c>
      <c r="F246" s="30">
        <v>2022</v>
      </c>
      <c r="G246" s="30">
        <v>2120</v>
      </c>
      <c r="H246" s="30">
        <v>1909</v>
      </c>
      <c r="I246" s="30">
        <v>2183</v>
      </c>
      <c r="J246" s="30">
        <v>2143</v>
      </c>
      <c r="K246" s="30">
        <v>2074</v>
      </c>
      <c r="L246" s="30">
        <v>2083</v>
      </c>
      <c r="M246" s="30">
        <v>1872</v>
      </c>
      <c r="N246" s="30">
        <v>1580</v>
      </c>
      <c r="O246" s="30">
        <v>1452</v>
      </c>
      <c r="P246" s="30">
        <v>1494</v>
      </c>
      <c r="Q246" s="30">
        <v>1555</v>
      </c>
      <c r="R246" s="31">
        <f>Number_of_planning_application_decisions[[#This Row],[2021/22]]-Number_of_planning_application_decisions[[#This Row],[2020/21]]</f>
        <v>61</v>
      </c>
      <c r="S246" s="21">
        <v>4.0829986613119144E-2</v>
      </c>
    </row>
    <row r="247" spans="1:19" ht="15" customHeight="1" x14ac:dyDescent="0.25">
      <c r="A247" t="s">
        <v>481</v>
      </c>
      <c r="D247" t="s">
        <v>482</v>
      </c>
      <c r="E247" s="30">
        <v>2565</v>
      </c>
      <c r="F247" s="30">
        <v>3172</v>
      </c>
      <c r="G247" s="30">
        <v>3214</v>
      </c>
      <c r="H247" s="30">
        <v>3976</v>
      </c>
      <c r="I247" s="30">
        <v>4169</v>
      </c>
      <c r="J247" s="30">
        <v>3852</v>
      </c>
      <c r="K247" s="30">
        <v>4815</v>
      </c>
      <c r="L247" s="30">
        <v>3718</v>
      </c>
      <c r="M247" s="30">
        <v>2866</v>
      </c>
      <c r="N247" s="30">
        <v>2520</v>
      </c>
      <c r="O247" s="30">
        <v>2264</v>
      </c>
      <c r="P247" s="30">
        <v>2160</v>
      </c>
      <c r="Q247" s="30">
        <v>2295</v>
      </c>
      <c r="R247" s="31">
        <f>Number_of_planning_application_decisions[[#This Row],[2021/22]]-Number_of_planning_application_decisions[[#This Row],[2020/21]]</f>
        <v>135</v>
      </c>
      <c r="S247" s="21">
        <v>6.25E-2</v>
      </c>
    </row>
    <row r="248" spans="1:19" ht="15" customHeight="1" x14ac:dyDescent="0.25">
      <c r="A248" t="s">
        <v>483</v>
      </c>
      <c r="D248" t="s">
        <v>484</v>
      </c>
      <c r="E248" s="30">
        <v>1439</v>
      </c>
      <c r="F248" s="30">
        <v>1797</v>
      </c>
      <c r="G248" s="30">
        <v>1720</v>
      </c>
      <c r="H248" s="30">
        <v>1690</v>
      </c>
      <c r="I248" s="30">
        <v>1760</v>
      </c>
      <c r="J248" s="30">
        <v>1803</v>
      </c>
      <c r="K248" s="30">
        <v>1741</v>
      </c>
      <c r="L248" s="30">
        <v>1722</v>
      </c>
      <c r="M248" s="30">
        <v>1689</v>
      </c>
      <c r="N248" s="30">
        <v>1325</v>
      </c>
      <c r="O248" s="30">
        <v>1422</v>
      </c>
      <c r="P248" s="30">
        <v>1380</v>
      </c>
      <c r="Q248" s="30">
        <v>1760</v>
      </c>
      <c r="R248" s="31">
        <f>Number_of_planning_application_decisions[[#This Row],[2021/22]]-Number_of_planning_application_decisions[[#This Row],[2020/21]]</f>
        <v>380</v>
      </c>
      <c r="S248" s="21">
        <v>0.27536231884057971</v>
      </c>
    </row>
    <row r="249" spans="1:19" ht="15" customHeight="1" x14ac:dyDescent="0.25">
      <c r="A249" t="s">
        <v>485</v>
      </c>
      <c r="D249" t="s">
        <v>486</v>
      </c>
      <c r="E249" s="30">
        <v>2057</v>
      </c>
      <c r="F249" s="30">
        <v>2247</v>
      </c>
      <c r="G249" s="30">
        <v>2086</v>
      </c>
      <c r="H249" s="30">
        <v>2359</v>
      </c>
      <c r="I249" s="30">
        <v>2792</v>
      </c>
      <c r="J249" s="30">
        <v>2659</v>
      </c>
      <c r="K249" s="30">
        <v>2638</v>
      </c>
      <c r="L249" s="30">
        <v>2828</v>
      </c>
      <c r="M249" s="30">
        <v>2496</v>
      </c>
      <c r="N249" s="30">
        <v>2052</v>
      </c>
      <c r="O249" s="30">
        <v>1873</v>
      </c>
      <c r="P249" s="30">
        <v>1937</v>
      </c>
      <c r="Q249" s="30">
        <v>1952</v>
      </c>
      <c r="R249" s="31">
        <f>Number_of_planning_application_decisions[[#This Row],[2021/22]]-Number_of_planning_application_decisions[[#This Row],[2020/21]]</f>
        <v>15</v>
      </c>
      <c r="S249" s="21">
        <v>7.7439339184305631E-3</v>
      </c>
    </row>
    <row r="250" spans="1:19" ht="15" customHeight="1" x14ac:dyDescent="0.25">
      <c r="A250" t="s">
        <v>487</v>
      </c>
      <c r="D250" t="s">
        <v>488</v>
      </c>
      <c r="E250" s="30">
        <v>1605</v>
      </c>
      <c r="F250" s="30">
        <v>1614</v>
      </c>
      <c r="G250" s="30" t="s">
        <v>53</v>
      </c>
      <c r="H250" s="30">
        <v>1558</v>
      </c>
      <c r="I250" s="30">
        <v>1835</v>
      </c>
      <c r="J250" s="30">
        <v>1807</v>
      </c>
      <c r="K250" s="30">
        <v>1973</v>
      </c>
      <c r="L250" s="30">
        <v>1907</v>
      </c>
      <c r="M250" s="30">
        <v>1963</v>
      </c>
      <c r="N250" s="30">
        <v>1892</v>
      </c>
      <c r="O250" s="30">
        <v>1707</v>
      </c>
      <c r="P250" s="30">
        <v>1707</v>
      </c>
      <c r="Q250" s="30">
        <v>1890</v>
      </c>
      <c r="R250" s="31">
        <f>Number_of_planning_application_decisions[[#This Row],[2021/22]]-Number_of_planning_application_decisions[[#This Row],[2020/21]]</f>
        <v>183</v>
      </c>
      <c r="S250" s="21">
        <v>0.10720562390158173</v>
      </c>
    </row>
    <row r="251" spans="1:19" ht="15" customHeight="1" x14ac:dyDescent="0.25">
      <c r="A251" t="s">
        <v>489</v>
      </c>
      <c r="D251" t="s">
        <v>490</v>
      </c>
      <c r="E251" s="30" t="s">
        <v>53</v>
      </c>
      <c r="F251" s="30" t="s">
        <v>53</v>
      </c>
      <c r="G251" s="30" t="s">
        <v>53</v>
      </c>
      <c r="H251" s="30">
        <v>45</v>
      </c>
      <c r="I251" s="30">
        <v>113</v>
      </c>
      <c r="J251" s="30">
        <v>106</v>
      </c>
      <c r="K251" s="30">
        <v>150</v>
      </c>
      <c r="L251" s="30">
        <v>132</v>
      </c>
      <c r="M251" s="30">
        <v>126</v>
      </c>
      <c r="N251" s="30">
        <v>116</v>
      </c>
      <c r="O251" s="30">
        <v>95</v>
      </c>
      <c r="P251" s="30">
        <v>97</v>
      </c>
      <c r="Q251" s="30">
        <v>99</v>
      </c>
      <c r="R251" s="31">
        <f>Number_of_planning_application_decisions[[#This Row],[2021/22]]-Number_of_planning_application_decisions[[#This Row],[2020/21]]</f>
        <v>2</v>
      </c>
      <c r="S251" s="21">
        <v>2.0618556701030927E-2</v>
      </c>
    </row>
    <row r="252" spans="1:19" ht="15" customHeight="1" x14ac:dyDescent="0.25">
      <c r="D252" t="s">
        <v>491</v>
      </c>
      <c r="E252" s="30" t="s">
        <v>53</v>
      </c>
      <c r="F252" s="30" t="s">
        <v>53</v>
      </c>
      <c r="G252" s="30" t="s">
        <v>53</v>
      </c>
      <c r="H252" s="30">
        <v>13</v>
      </c>
      <c r="I252" s="30" t="s">
        <v>53</v>
      </c>
      <c r="J252" s="30" t="s">
        <v>53</v>
      </c>
      <c r="K252" s="30" t="s">
        <v>53</v>
      </c>
      <c r="L252" s="30" t="s">
        <v>53</v>
      </c>
      <c r="M252" s="30" t="s">
        <v>53</v>
      </c>
      <c r="N252" s="30" t="s">
        <v>53</v>
      </c>
      <c r="O252" s="30" t="s">
        <v>53</v>
      </c>
      <c r="P252" s="30" t="s">
        <v>53</v>
      </c>
      <c r="Q252" s="30" t="s">
        <v>53</v>
      </c>
      <c r="R252" s="31"/>
    </row>
    <row r="253" spans="1:19" ht="15" customHeight="1" x14ac:dyDescent="0.25">
      <c r="A253" t="s">
        <v>492</v>
      </c>
      <c r="D253" t="s">
        <v>493</v>
      </c>
      <c r="E253" s="30">
        <v>1724</v>
      </c>
      <c r="F253" s="30">
        <v>1957</v>
      </c>
      <c r="G253" s="30">
        <v>1961</v>
      </c>
      <c r="H253" s="30">
        <v>1800</v>
      </c>
      <c r="I253" s="30">
        <v>2001</v>
      </c>
      <c r="J253" s="30">
        <v>1719</v>
      </c>
      <c r="K253" s="30">
        <v>1873</v>
      </c>
      <c r="L253" s="30">
        <v>1943</v>
      </c>
      <c r="M253" s="30">
        <v>1927</v>
      </c>
      <c r="N253" s="30">
        <v>1556</v>
      </c>
      <c r="O253" s="30">
        <v>1312</v>
      </c>
      <c r="P253" s="30">
        <v>1485</v>
      </c>
      <c r="Q253" s="30">
        <v>1442</v>
      </c>
      <c r="R253" s="31">
        <f>Number_of_planning_application_decisions[[#This Row],[2021/22]]-Number_of_planning_application_decisions[[#This Row],[2020/21]]</f>
        <v>-43</v>
      </c>
      <c r="S253" s="21">
        <v>-2.8956228956228958E-2</v>
      </c>
    </row>
    <row r="254" spans="1:19" ht="15" customHeight="1" x14ac:dyDescent="0.25">
      <c r="A254" t="s">
        <v>494</v>
      </c>
      <c r="D254" t="s">
        <v>495</v>
      </c>
      <c r="E254" s="30">
        <v>1724</v>
      </c>
      <c r="F254" s="30">
        <v>1238</v>
      </c>
      <c r="G254" s="30">
        <v>1176</v>
      </c>
      <c r="H254" s="30">
        <v>1305</v>
      </c>
      <c r="I254" s="30">
        <v>1374</v>
      </c>
      <c r="J254" s="30">
        <v>1097</v>
      </c>
      <c r="K254" s="30">
        <v>1221</v>
      </c>
      <c r="L254" s="30">
        <v>1342</v>
      </c>
      <c r="M254" s="30">
        <v>1497</v>
      </c>
      <c r="N254" s="30">
        <v>1283</v>
      </c>
      <c r="O254" s="30">
        <v>1363</v>
      </c>
      <c r="P254" s="30">
        <v>1051</v>
      </c>
      <c r="Q254" s="30">
        <v>1189</v>
      </c>
      <c r="R254" s="31">
        <f>Number_of_planning_application_decisions[[#This Row],[2021/22]]-Number_of_planning_application_decisions[[#This Row],[2020/21]]</f>
        <v>138</v>
      </c>
      <c r="S254" s="21">
        <v>0.1313035204567079</v>
      </c>
    </row>
    <row r="255" spans="1:19" ht="15" customHeight="1" x14ac:dyDescent="0.25">
      <c r="A255" t="s">
        <v>496</v>
      </c>
      <c r="D255" t="s">
        <v>497</v>
      </c>
      <c r="E255" s="30" t="s">
        <v>53</v>
      </c>
      <c r="F255" s="30" t="s">
        <v>53</v>
      </c>
      <c r="G255" s="30" t="s">
        <v>53</v>
      </c>
      <c r="H255" s="30" t="s">
        <v>53</v>
      </c>
      <c r="I255" s="30" t="s">
        <v>53</v>
      </c>
      <c r="J255" s="30" t="s">
        <v>53</v>
      </c>
      <c r="K255" s="30">
        <v>15</v>
      </c>
      <c r="L255" s="30">
        <v>7</v>
      </c>
      <c r="M255" s="30">
        <v>18</v>
      </c>
      <c r="N255" s="30">
        <v>3</v>
      </c>
      <c r="O255" s="30">
        <v>39</v>
      </c>
      <c r="P255" s="30">
        <v>19</v>
      </c>
      <c r="Q255" s="30">
        <v>23</v>
      </c>
      <c r="R255" s="31">
        <f>Number_of_planning_application_decisions[[#This Row],[2021/22]]-Number_of_planning_application_decisions[[#This Row],[2020/21]]</f>
        <v>4</v>
      </c>
      <c r="S255" s="21">
        <v>0.21052631578947367</v>
      </c>
    </row>
    <row r="256" spans="1:19" ht="15" customHeight="1" x14ac:dyDescent="0.25">
      <c r="A256" t="s">
        <v>498</v>
      </c>
      <c r="D256" t="s">
        <v>499</v>
      </c>
      <c r="E256" s="30">
        <v>1090</v>
      </c>
      <c r="F256" s="30">
        <v>2596</v>
      </c>
      <c r="G256" s="30">
        <v>2458</v>
      </c>
      <c r="H256" s="30">
        <v>2371</v>
      </c>
      <c r="I256" s="30">
        <v>2258</v>
      </c>
      <c r="J256" s="30">
        <v>1875</v>
      </c>
      <c r="K256" s="30">
        <v>1492</v>
      </c>
      <c r="L256" s="30">
        <v>1867</v>
      </c>
      <c r="M256" s="30">
        <v>2006</v>
      </c>
      <c r="N256" s="30">
        <v>1762</v>
      </c>
      <c r="O256" s="30">
        <v>2020</v>
      </c>
      <c r="P256" s="30">
        <v>2070</v>
      </c>
      <c r="Q256" s="30">
        <v>2072</v>
      </c>
      <c r="R256" s="31">
        <f>Number_of_planning_application_decisions[[#This Row],[2021/22]]-Number_of_planning_application_decisions[[#This Row],[2020/21]]</f>
        <v>2</v>
      </c>
      <c r="S256" s="21">
        <v>9.6618357487922703E-4</v>
      </c>
    </row>
    <row r="257" spans="1:19" ht="15" customHeight="1" x14ac:dyDescent="0.25">
      <c r="A257" t="s">
        <v>500</v>
      </c>
      <c r="D257" t="s">
        <v>501</v>
      </c>
      <c r="E257" s="30">
        <v>2459</v>
      </c>
      <c r="F257" s="30">
        <v>3576</v>
      </c>
      <c r="G257" s="30">
        <v>3840</v>
      </c>
      <c r="H257" s="30">
        <v>3593</v>
      </c>
      <c r="I257" s="30">
        <v>4019</v>
      </c>
      <c r="J257" s="30">
        <v>3334</v>
      </c>
      <c r="K257" s="30">
        <v>3595</v>
      </c>
      <c r="L257" s="30">
        <v>3211</v>
      </c>
      <c r="M257" s="30">
        <v>2905</v>
      </c>
      <c r="N257" s="30">
        <v>2778</v>
      </c>
      <c r="O257" s="30">
        <v>2516</v>
      </c>
      <c r="P257" s="30">
        <v>2533</v>
      </c>
      <c r="Q257" s="30">
        <v>2760</v>
      </c>
      <c r="R257" s="31">
        <f>Number_of_planning_application_decisions[[#This Row],[2021/22]]-Number_of_planning_application_decisions[[#This Row],[2020/21]]</f>
        <v>227</v>
      </c>
      <c r="S257" s="21">
        <v>8.9617054875641533E-2</v>
      </c>
    </row>
    <row r="258" spans="1:19" ht="15" customHeight="1" x14ac:dyDescent="0.25">
      <c r="A258" t="s">
        <v>502</v>
      </c>
      <c r="D258" t="s">
        <v>503</v>
      </c>
      <c r="E258" s="30">
        <v>3211</v>
      </c>
      <c r="F258" s="30">
        <v>1812</v>
      </c>
      <c r="G258" s="30">
        <v>2161</v>
      </c>
      <c r="H258" s="30">
        <v>1930</v>
      </c>
      <c r="I258" s="30">
        <v>2408</v>
      </c>
      <c r="J258" s="30">
        <v>2005</v>
      </c>
      <c r="K258" s="30">
        <v>2214</v>
      </c>
      <c r="L258" s="30">
        <v>2327</v>
      </c>
      <c r="M258" s="30">
        <v>1996</v>
      </c>
      <c r="N258" s="30">
        <v>1829</v>
      </c>
      <c r="O258" s="30">
        <v>1699</v>
      </c>
      <c r="P258" s="30">
        <v>1728</v>
      </c>
      <c r="Q258" s="30">
        <v>1759</v>
      </c>
      <c r="R258" s="31">
        <f>Number_of_planning_application_decisions[[#This Row],[2021/22]]-Number_of_planning_application_decisions[[#This Row],[2020/21]]</f>
        <v>31</v>
      </c>
      <c r="S258" s="21">
        <v>1.7939814814814815E-2</v>
      </c>
    </row>
    <row r="259" spans="1:19" ht="15" customHeight="1" x14ac:dyDescent="0.25">
      <c r="A259" t="s">
        <v>504</v>
      </c>
      <c r="D259" t="s">
        <v>505</v>
      </c>
      <c r="E259" s="30">
        <v>1590</v>
      </c>
      <c r="F259" s="30">
        <v>1322</v>
      </c>
      <c r="G259" s="30">
        <v>1328</v>
      </c>
      <c r="H259" s="30">
        <v>1286</v>
      </c>
      <c r="I259" s="30">
        <v>1387</v>
      </c>
      <c r="J259" s="30">
        <v>1252</v>
      </c>
      <c r="K259" s="30">
        <v>1443</v>
      </c>
      <c r="L259" s="30">
        <v>1579</v>
      </c>
      <c r="M259" s="30">
        <v>1494</v>
      </c>
      <c r="N259" s="30">
        <v>1355</v>
      </c>
      <c r="O259" s="30">
        <v>1224</v>
      </c>
      <c r="P259" s="30">
        <v>1345</v>
      </c>
      <c r="Q259" s="30">
        <v>1354</v>
      </c>
      <c r="R259" s="31">
        <f>Number_of_planning_application_decisions[[#This Row],[2021/22]]-Number_of_planning_application_decisions[[#This Row],[2020/21]]</f>
        <v>9</v>
      </c>
      <c r="S259" s="21">
        <v>6.6914498141263943E-3</v>
      </c>
    </row>
    <row r="260" spans="1:19" ht="15" customHeight="1" x14ac:dyDescent="0.25">
      <c r="A260" t="s">
        <v>506</v>
      </c>
      <c r="D260" t="s">
        <v>507</v>
      </c>
      <c r="E260" s="30">
        <v>1268</v>
      </c>
      <c r="F260" s="30" t="s">
        <v>53</v>
      </c>
      <c r="G260" s="30">
        <v>1569</v>
      </c>
      <c r="H260" s="30">
        <v>1458</v>
      </c>
      <c r="I260" s="30">
        <v>1468</v>
      </c>
      <c r="J260" s="30">
        <v>1494</v>
      </c>
      <c r="K260" s="30">
        <v>1548</v>
      </c>
      <c r="L260" s="30">
        <v>1437</v>
      </c>
      <c r="M260" s="30">
        <v>1217</v>
      </c>
      <c r="N260" s="30">
        <v>1110</v>
      </c>
      <c r="O260" s="30">
        <v>1055</v>
      </c>
      <c r="P260" s="30">
        <v>1069</v>
      </c>
      <c r="Q260" s="30">
        <v>1132</v>
      </c>
      <c r="R260" s="31">
        <f>Number_of_planning_application_decisions[[#This Row],[2021/22]]-Number_of_planning_application_decisions[[#This Row],[2020/21]]</f>
        <v>63</v>
      </c>
      <c r="S260" s="21">
        <v>5.8933582787652011E-2</v>
      </c>
    </row>
    <row r="261" spans="1:19" ht="15" customHeight="1" x14ac:dyDescent="0.25">
      <c r="A261" t="s">
        <v>508</v>
      </c>
      <c r="D261" t="s">
        <v>509</v>
      </c>
      <c r="E261" s="30" t="s">
        <v>53</v>
      </c>
      <c r="F261" s="30" t="s">
        <v>53</v>
      </c>
      <c r="G261" s="30" t="s">
        <v>53</v>
      </c>
      <c r="H261" s="30">
        <v>1383</v>
      </c>
      <c r="I261" s="30">
        <v>1542</v>
      </c>
      <c r="J261" s="30">
        <v>1156</v>
      </c>
      <c r="K261" s="30">
        <v>1418</v>
      </c>
      <c r="L261" s="30">
        <v>1604</v>
      </c>
      <c r="M261" s="30">
        <v>1542</v>
      </c>
      <c r="N261" s="30">
        <v>1427</v>
      </c>
      <c r="O261" s="30">
        <v>1419</v>
      </c>
      <c r="P261" s="30">
        <v>1396</v>
      </c>
      <c r="Q261" s="30">
        <v>1605</v>
      </c>
      <c r="R261" s="31">
        <f>Number_of_planning_application_decisions[[#This Row],[2021/22]]-Number_of_planning_application_decisions[[#This Row],[2020/21]]</f>
        <v>209</v>
      </c>
      <c r="S261" s="21">
        <v>0.14971346704871061</v>
      </c>
    </row>
    <row r="262" spans="1:19" ht="15" customHeight="1" x14ac:dyDescent="0.25">
      <c r="A262" t="s">
        <v>510</v>
      </c>
      <c r="D262" t="s">
        <v>511</v>
      </c>
      <c r="E262" s="30">
        <v>2627</v>
      </c>
      <c r="F262" s="30">
        <v>3139</v>
      </c>
      <c r="G262" s="30">
        <v>3447</v>
      </c>
      <c r="H262" s="30">
        <v>3391</v>
      </c>
      <c r="I262" s="30">
        <v>3927</v>
      </c>
      <c r="J262" s="30">
        <v>3621</v>
      </c>
      <c r="K262" s="30">
        <v>3470</v>
      </c>
      <c r="L262" s="30">
        <v>3513</v>
      </c>
      <c r="M262" s="30">
        <v>3101</v>
      </c>
      <c r="N262" s="30">
        <v>2637</v>
      </c>
      <c r="O262" s="30">
        <v>2509</v>
      </c>
      <c r="P262" s="30">
        <v>2473</v>
      </c>
      <c r="Q262" s="30">
        <v>2538</v>
      </c>
      <c r="R262" s="31">
        <f>Number_of_planning_application_decisions[[#This Row],[2021/22]]-Number_of_planning_application_decisions[[#This Row],[2020/21]]</f>
        <v>65</v>
      </c>
      <c r="S262" s="21">
        <v>2.6283865750101092E-2</v>
      </c>
    </row>
    <row r="263" spans="1:19" ht="15" customHeight="1" x14ac:dyDescent="0.25">
      <c r="A263" t="s">
        <v>512</v>
      </c>
      <c r="D263" t="s">
        <v>513</v>
      </c>
      <c r="E263" s="30">
        <v>6340</v>
      </c>
      <c r="F263" s="30">
        <v>6668</v>
      </c>
      <c r="G263" s="30">
        <v>7231</v>
      </c>
      <c r="H263" s="30">
        <v>7429</v>
      </c>
      <c r="I263" s="30">
        <v>7576</v>
      </c>
      <c r="J263" s="30">
        <v>7794</v>
      </c>
      <c r="K263" s="30">
        <v>7006</v>
      </c>
      <c r="L263" s="30">
        <v>7630</v>
      </c>
      <c r="M263" s="30">
        <v>6569</v>
      </c>
      <c r="N263" s="30">
        <v>6141</v>
      </c>
      <c r="O263" s="30">
        <v>5541</v>
      </c>
      <c r="P263" s="30">
        <v>4604</v>
      </c>
      <c r="Q263" s="30">
        <v>4783</v>
      </c>
      <c r="R263" s="31">
        <f>Number_of_planning_application_decisions[[#This Row],[2021/22]]-Number_of_planning_application_decisions[[#This Row],[2020/21]]</f>
        <v>179</v>
      </c>
      <c r="S263" s="21">
        <v>3.8879235447437009E-2</v>
      </c>
    </row>
    <row r="264" spans="1:19" s="12" customFormat="1" ht="15" customHeight="1" x14ac:dyDescent="0.25">
      <c r="A264" s="26" t="s">
        <v>514</v>
      </c>
      <c r="B264" s="26" t="s">
        <v>515</v>
      </c>
      <c r="C264" s="26"/>
      <c r="D264" s="26" t="s">
        <v>34</v>
      </c>
      <c r="E264" s="27">
        <v>82375</v>
      </c>
      <c r="F264" s="27">
        <v>88956</v>
      </c>
      <c r="G264" s="27">
        <v>88163</v>
      </c>
      <c r="H264" s="27">
        <v>82334</v>
      </c>
      <c r="I264" s="27">
        <v>83623</v>
      </c>
      <c r="J264" s="27">
        <v>80531</v>
      </c>
      <c r="K264" s="27">
        <v>84234</v>
      </c>
      <c r="L264" s="27">
        <v>86965</v>
      </c>
      <c r="M264" s="27">
        <v>84249</v>
      </c>
      <c r="N264" s="27">
        <v>79151</v>
      </c>
      <c r="O264" s="27">
        <v>72201</v>
      </c>
      <c r="P264" s="27">
        <v>78328</v>
      </c>
      <c r="Q264" s="27">
        <v>82530</v>
      </c>
      <c r="R264" s="28">
        <f>Number_of_planning_application_decisions[[#This Row],[2021/22]]-Number_of_planning_application_decisions[[#This Row],[2020/21]]</f>
        <v>4202</v>
      </c>
      <c r="S264" s="29">
        <v>5.3646205699111431E-2</v>
      </c>
    </row>
    <row r="265" spans="1:19" s="12" customFormat="1" ht="15" customHeight="1" x14ac:dyDescent="0.25">
      <c r="A265" s="32"/>
      <c r="B265" s="32"/>
      <c r="C265" s="32" t="s">
        <v>516</v>
      </c>
      <c r="D265" s="32" t="s">
        <v>34</v>
      </c>
      <c r="E265" s="33"/>
      <c r="F265" s="33"/>
      <c r="G265" s="33"/>
      <c r="H265" s="33"/>
      <c r="I265" s="33"/>
      <c r="J265" s="33"/>
      <c r="K265" s="33"/>
      <c r="L265" s="33"/>
      <c r="M265" s="33"/>
      <c r="N265" s="33"/>
      <c r="O265" s="33"/>
      <c r="P265" s="33"/>
      <c r="Q265" s="33"/>
      <c r="R265" s="34"/>
      <c r="S265" s="35"/>
    </row>
    <row r="266" spans="1:19" ht="15" customHeight="1" x14ac:dyDescent="0.25">
      <c r="A266" t="s">
        <v>517</v>
      </c>
      <c r="D266" t="s">
        <v>518</v>
      </c>
      <c r="E266" s="30">
        <v>701</v>
      </c>
      <c r="F266" s="30">
        <v>762</v>
      </c>
      <c r="G266" s="30">
        <v>766</v>
      </c>
      <c r="H266" s="30">
        <v>786</v>
      </c>
      <c r="I266" s="30">
        <v>827</v>
      </c>
      <c r="J266" s="30">
        <v>942</v>
      </c>
      <c r="K266" s="30">
        <v>923</v>
      </c>
      <c r="L266" s="30">
        <v>869</v>
      </c>
      <c r="M266" s="30">
        <v>947</v>
      </c>
      <c r="N266" s="30">
        <v>833</v>
      </c>
      <c r="O266" s="30">
        <v>696</v>
      </c>
      <c r="P266" s="30">
        <v>767</v>
      </c>
      <c r="Q266" s="30">
        <v>712</v>
      </c>
      <c r="R266" s="31">
        <f>Number_of_planning_application_decisions[[#This Row],[2021/22]]-Number_of_planning_application_decisions[[#This Row],[2020/21]]</f>
        <v>-55</v>
      </c>
      <c r="S266" s="21">
        <v>-7.1707953063885263E-2</v>
      </c>
    </row>
    <row r="267" spans="1:19" ht="15" customHeight="1" x14ac:dyDescent="0.25">
      <c r="A267" t="s">
        <v>519</v>
      </c>
      <c r="D267" t="s">
        <v>520</v>
      </c>
      <c r="E267" s="30">
        <v>966</v>
      </c>
      <c r="F267" s="30">
        <v>962</v>
      </c>
      <c r="G267" s="30">
        <v>956</v>
      </c>
      <c r="H267" s="30">
        <v>937</v>
      </c>
      <c r="I267" s="30">
        <v>728</v>
      </c>
      <c r="J267" s="30">
        <v>797</v>
      </c>
      <c r="K267" s="30">
        <v>887</v>
      </c>
      <c r="L267" s="30">
        <v>1039</v>
      </c>
      <c r="M267" s="30">
        <v>969</v>
      </c>
      <c r="N267" s="30">
        <v>890</v>
      </c>
      <c r="O267" s="30">
        <v>757</v>
      </c>
      <c r="P267" s="30">
        <v>732</v>
      </c>
      <c r="Q267" s="30">
        <v>755</v>
      </c>
      <c r="R267" s="31">
        <f>Number_of_planning_application_decisions[[#This Row],[2021/22]]-Number_of_planning_application_decisions[[#This Row],[2020/21]]</f>
        <v>23</v>
      </c>
      <c r="S267" s="21">
        <v>3.1420765027322405E-2</v>
      </c>
    </row>
    <row r="268" spans="1:19" ht="15" customHeight="1" x14ac:dyDescent="0.25">
      <c r="A268" t="s">
        <v>521</v>
      </c>
      <c r="D268" t="s">
        <v>522</v>
      </c>
      <c r="E268" s="30">
        <v>910</v>
      </c>
      <c r="F268" s="30">
        <v>921</v>
      </c>
      <c r="G268" s="30">
        <v>893</v>
      </c>
      <c r="H268" s="30">
        <v>758</v>
      </c>
      <c r="I268" s="30">
        <v>810</v>
      </c>
      <c r="J268" s="30">
        <v>690</v>
      </c>
      <c r="K268" s="30">
        <v>812</v>
      </c>
      <c r="L268" s="30">
        <v>849</v>
      </c>
      <c r="M268" s="30">
        <v>860</v>
      </c>
      <c r="N268" s="30">
        <v>798</v>
      </c>
      <c r="O268" s="30">
        <v>584</v>
      </c>
      <c r="P268" s="30">
        <v>800</v>
      </c>
      <c r="Q268" s="30">
        <v>807</v>
      </c>
      <c r="R268" s="31">
        <f>Number_of_planning_application_decisions[[#This Row],[2021/22]]-Number_of_planning_application_decisions[[#This Row],[2020/21]]</f>
        <v>7</v>
      </c>
      <c r="S268" s="21">
        <v>8.7500000000000008E-3</v>
      </c>
    </row>
    <row r="269" spans="1:19" x14ac:dyDescent="0.25">
      <c r="A269" t="s">
        <v>523</v>
      </c>
      <c r="D269" t="s">
        <v>524</v>
      </c>
      <c r="E269" s="30">
        <v>1728</v>
      </c>
      <c r="F269" s="30">
        <v>1951</v>
      </c>
      <c r="G269" s="30">
        <v>2035</v>
      </c>
      <c r="H269" s="30">
        <v>1897</v>
      </c>
      <c r="I269" s="30">
        <v>1795</v>
      </c>
      <c r="J269" s="30">
        <v>1821</v>
      </c>
      <c r="K269" s="30">
        <v>1769</v>
      </c>
      <c r="L269" s="30">
        <v>1815</v>
      </c>
      <c r="M269" s="30">
        <v>1848</v>
      </c>
      <c r="N269" s="30">
        <v>1691</v>
      </c>
      <c r="O269" s="30">
        <v>1520</v>
      </c>
      <c r="P269" s="30">
        <v>1503</v>
      </c>
      <c r="Q269" s="30">
        <v>1544</v>
      </c>
      <c r="R269" s="31">
        <f>Number_of_planning_application_decisions[[#This Row],[2021/22]]-Number_of_planning_application_decisions[[#This Row],[2020/21]]</f>
        <v>41</v>
      </c>
      <c r="S269" s="21">
        <v>2.7278775781769793E-2</v>
      </c>
    </row>
    <row r="270" spans="1:19" x14ac:dyDescent="0.25">
      <c r="A270" t="s">
        <v>525</v>
      </c>
      <c r="D270" t="s">
        <v>526</v>
      </c>
      <c r="E270" s="30">
        <v>1937</v>
      </c>
      <c r="F270" s="30">
        <v>2135</v>
      </c>
      <c r="G270" s="30">
        <v>2245</v>
      </c>
      <c r="H270" s="30">
        <v>2223</v>
      </c>
      <c r="I270" s="30">
        <v>2197</v>
      </c>
      <c r="J270" s="30">
        <v>1850</v>
      </c>
      <c r="K270" s="30">
        <v>1973</v>
      </c>
      <c r="L270" s="30">
        <v>1817</v>
      </c>
      <c r="M270" s="30">
        <v>1982</v>
      </c>
      <c r="N270" s="30">
        <v>1803</v>
      </c>
      <c r="O270" s="30">
        <v>1650</v>
      </c>
      <c r="P270" s="30">
        <v>1819</v>
      </c>
      <c r="Q270" s="30">
        <v>1772</v>
      </c>
      <c r="R270" s="31">
        <f>Number_of_planning_application_decisions[[#This Row],[2021/22]]-Number_of_planning_application_decisions[[#This Row],[2020/21]]</f>
        <v>-47</v>
      </c>
      <c r="S270" s="21">
        <v>-2.5838372732270479E-2</v>
      </c>
    </row>
    <row r="271" spans="1:19" ht="15" customHeight="1" x14ac:dyDescent="0.25">
      <c r="A271" t="s">
        <v>527</v>
      </c>
      <c r="D271" t="s">
        <v>528</v>
      </c>
      <c r="E271" s="30">
        <v>1794</v>
      </c>
      <c r="F271" s="30">
        <v>1795</v>
      </c>
      <c r="G271" s="30">
        <v>1756</v>
      </c>
      <c r="H271" s="30">
        <v>1559</v>
      </c>
      <c r="I271" s="30">
        <v>1603</v>
      </c>
      <c r="J271" s="30">
        <v>1427</v>
      </c>
      <c r="K271" s="30">
        <v>1646</v>
      </c>
      <c r="L271" s="30">
        <v>1938</v>
      </c>
      <c r="M271" s="30">
        <v>1687</v>
      </c>
      <c r="N271" s="30">
        <v>1624</v>
      </c>
      <c r="O271" s="30">
        <v>1475</v>
      </c>
      <c r="P271" s="30">
        <v>1643</v>
      </c>
      <c r="Q271" s="30">
        <v>1805</v>
      </c>
      <c r="R271" s="31">
        <f>Number_of_planning_application_decisions[[#This Row],[2021/22]]-Number_of_planning_application_decisions[[#This Row],[2020/21]]</f>
        <v>162</v>
      </c>
      <c r="S271" s="21">
        <v>9.8600121728545348E-2</v>
      </c>
    </row>
    <row r="272" spans="1:19" s="12" customFormat="1" ht="15" customHeight="1" x14ac:dyDescent="0.25">
      <c r="A272" s="12" t="s">
        <v>529</v>
      </c>
      <c r="C272" s="32" t="s">
        <v>530</v>
      </c>
      <c r="D272" s="32" t="s">
        <v>531</v>
      </c>
      <c r="E272" s="33">
        <v>6638</v>
      </c>
      <c r="F272" s="33">
        <v>6974</v>
      </c>
      <c r="G272" s="33">
        <v>6964</v>
      </c>
      <c r="H272" s="33">
        <v>6765</v>
      </c>
      <c r="I272" s="33">
        <v>6863</v>
      </c>
      <c r="J272" s="33">
        <v>6571</v>
      </c>
      <c r="K272" s="33">
        <v>6928</v>
      </c>
      <c r="L272" s="33">
        <v>7233</v>
      </c>
      <c r="M272" s="33">
        <v>6614</v>
      </c>
      <c r="N272" s="33">
        <v>6183</v>
      </c>
      <c r="O272" s="33">
        <v>5736</v>
      </c>
      <c r="P272" s="33">
        <v>6222</v>
      </c>
      <c r="Q272" s="33">
        <v>6573</v>
      </c>
      <c r="R272" s="34">
        <f>Number_of_planning_application_decisions[[#This Row],[2021/22]]-Number_of_planning_application_decisions[[#This Row],[2020/21]]</f>
        <v>351</v>
      </c>
      <c r="S272" s="35">
        <v>5.6412729026036647E-2</v>
      </c>
    </row>
    <row r="273" spans="1:19" ht="15" customHeight="1" x14ac:dyDescent="0.25">
      <c r="A273" t="s">
        <v>532</v>
      </c>
      <c r="D273" t="s">
        <v>533</v>
      </c>
      <c r="E273" s="30">
        <v>1209</v>
      </c>
      <c r="F273" s="30">
        <v>1319</v>
      </c>
      <c r="G273" s="30">
        <v>1429</v>
      </c>
      <c r="H273" s="30">
        <v>1404</v>
      </c>
      <c r="I273" s="30">
        <v>1535</v>
      </c>
      <c r="J273" s="30">
        <v>1420</v>
      </c>
      <c r="K273" s="30">
        <v>1694</v>
      </c>
      <c r="L273" s="30">
        <v>1766</v>
      </c>
      <c r="M273" s="30">
        <v>1775</v>
      </c>
      <c r="N273" s="30">
        <v>1581</v>
      </c>
      <c r="O273" s="30">
        <v>1418</v>
      </c>
      <c r="P273" s="30">
        <v>1550</v>
      </c>
      <c r="Q273" s="30">
        <v>1494</v>
      </c>
      <c r="R273" s="31">
        <f>Number_of_planning_application_decisions[[#This Row],[2021/22]]-Number_of_planning_application_decisions[[#This Row],[2020/21]]</f>
        <v>-56</v>
      </c>
      <c r="S273" s="21">
        <v>-3.612903225806452E-2</v>
      </c>
    </row>
    <row r="274" spans="1:19" ht="15" customHeight="1" x14ac:dyDescent="0.25">
      <c r="D274" t="s">
        <v>534</v>
      </c>
      <c r="E274" s="30" t="s">
        <v>53</v>
      </c>
      <c r="F274" s="30" t="s">
        <v>53</v>
      </c>
      <c r="G274" s="30" t="s">
        <v>53</v>
      </c>
      <c r="H274" s="30">
        <v>8</v>
      </c>
      <c r="I274" s="30" t="s">
        <v>53</v>
      </c>
      <c r="J274" s="30" t="s">
        <v>53</v>
      </c>
      <c r="K274" s="30" t="s">
        <v>53</v>
      </c>
      <c r="L274" s="30" t="s">
        <v>53</v>
      </c>
      <c r="M274" s="30" t="s">
        <v>53</v>
      </c>
      <c r="N274" s="30" t="s">
        <v>53</v>
      </c>
      <c r="O274" s="30" t="s">
        <v>53</v>
      </c>
      <c r="P274" s="30" t="s">
        <v>53</v>
      </c>
      <c r="Q274" s="30" t="s">
        <v>53</v>
      </c>
      <c r="R274" s="31"/>
    </row>
    <row r="275" spans="1:19" s="12" customFormat="1" ht="15" customHeight="1" x14ac:dyDescent="0.25">
      <c r="A275" s="32"/>
      <c r="B275" s="32"/>
      <c r="C275" s="32" t="s">
        <v>535</v>
      </c>
      <c r="D275" s="32" t="s">
        <v>34</v>
      </c>
      <c r="E275" s="33"/>
      <c r="F275" s="33"/>
      <c r="G275" s="33"/>
      <c r="H275" s="33"/>
      <c r="I275" s="33"/>
      <c r="J275" s="33"/>
      <c r="K275" s="33"/>
      <c r="L275" s="33"/>
      <c r="M275" s="33"/>
      <c r="N275" s="33"/>
      <c r="O275" s="33"/>
      <c r="P275" s="33"/>
      <c r="Q275" s="33"/>
      <c r="R275" s="34"/>
      <c r="S275" s="35"/>
    </row>
    <row r="276" spans="1:19" ht="15" customHeight="1" x14ac:dyDescent="0.25">
      <c r="A276" t="s">
        <v>536</v>
      </c>
      <c r="D276" t="s">
        <v>537</v>
      </c>
      <c r="E276" s="30">
        <v>2213</v>
      </c>
      <c r="F276" s="30">
        <v>2545</v>
      </c>
      <c r="G276" s="30">
        <v>2499</v>
      </c>
      <c r="H276" s="30">
        <v>2530</v>
      </c>
      <c r="I276" s="30">
        <v>2691</v>
      </c>
      <c r="J276" s="30">
        <v>2215</v>
      </c>
      <c r="K276" s="30">
        <v>2437</v>
      </c>
      <c r="L276" s="30">
        <v>2443</v>
      </c>
      <c r="M276" s="30">
        <v>2283</v>
      </c>
      <c r="N276" s="30">
        <v>2189</v>
      </c>
      <c r="O276" s="30">
        <v>2284</v>
      </c>
      <c r="P276" s="30">
        <v>2233</v>
      </c>
      <c r="Q276" s="30">
        <v>2278</v>
      </c>
      <c r="R276" s="31">
        <f>Number_of_planning_application_decisions[[#This Row],[2021/22]]-Number_of_planning_application_decisions[[#This Row],[2020/21]]</f>
        <v>45</v>
      </c>
      <c r="S276" s="21">
        <v>2.0152261531571878E-2</v>
      </c>
    </row>
    <row r="277" spans="1:19" ht="15" customHeight="1" x14ac:dyDescent="0.25">
      <c r="A277" t="s">
        <v>538</v>
      </c>
      <c r="D277" t="s">
        <v>539</v>
      </c>
      <c r="E277" s="30">
        <v>710</v>
      </c>
      <c r="F277" s="30">
        <v>640</v>
      </c>
      <c r="G277" s="30">
        <v>682</v>
      </c>
      <c r="H277" s="30">
        <v>551</v>
      </c>
      <c r="I277" s="30">
        <v>611</v>
      </c>
      <c r="J277" s="30">
        <v>559</v>
      </c>
      <c r="K277" s="30">
        <v>531</v>
      </c>
      <c r="L277" s="30">
        <v>558</v>
      </c>
      <c r="M277" s="30">
        <v>566</v>
      </c>
      <c r="N277" s="30">
        <v>513</v>
      </c>
      <c r="O277" s="30">
        <v>490</v>
      </c>
      <c r="P277" s="30">
        <v>508</v>
      </c>
      <c r="Q277" s="30">
        <v>457</v>
      </c>
      <c r="R277" s="31">
        <f>Number_of_planning_application_decisions[[#This Row],[2021/22]]-Number_of_planning_application_decisions[[#This Row],[2020/21]]</f>
        <v>-51</v>
      </c>
      <c r="S277" s="21">
        <v>-0.10039370078740158</v>
      </c>
    </row>
    <row r="278" spans="1:19" ht="15" customHeight="1" x14ac:dyDescent="0.25">
      <c r="A278" t="s">
        <v>540</v>
      </c>
      <c r="D278" t="s">
        <v>541</v>
      </c>
      <c r="E278" s="30">
        <v>552</v>
      </c>
      <c r="F278" s="30">
        <v>627</v>
      </c>
      <c r="G278" s="30">
        <v>695</v>
      </c>
      <c r="H278" s="30">
        <v>641</v>
      </c>
      <c r="I278" s="30">
        <v>607</v>
      </c>
      <c r="J278" s="30">
        <v>648</v>
      </c>
      <c r="K278" s="30">
        <v>555</v>
      </c>
      <c r="L278" s="30">
        <v>572</v>
      </c>
      <c r="M278" s="30">
        <v>664</v>
      </c>
      <c r="N278" s="30">
        <v>596</v>
      </c>
      <c r="O278" s="30">
        <v>523</v>
      </c>
      <c r="P278" s="30">
        <v>585</v>
      </c>
      <c r="Q278" s="30">
        <v>583</v>
      </c>
      <c r="R278" s="31">
        <f>Number_of_planning_application_decisions[[#This Row],[2021/22]]-Number_of_planning_application_decisions[[#This Row],[2020/21]]</f>
        <v>-2</v>
      </c>
      <c r="S278" s="21">
        <v>-3.4188034188034188E-3</v>
      </c>
    </row>
    <row r="279" spans="1:19" x14ac:dyDescent="0.25">
      <c r="A279" t="s">
        <v>542</v>
      </c>
      <c r="D279" t="s">
        <v>543</v>
      </c>
      <c r="E279" s="30">
        <v>1000</v>
      </c>
      <c r="F279" s="30">
        <v>1140</v>
      </c>
      <c r="G279" s="30">
        <v>1085</v>
      </c>
      <c r="H279" s="30">
        <v>652</v>
      </c>
      <c r="I279" s="30">
        <v>567</v>
      </c>
      <c r="J279" s="30">
        <v>1209</v>
      </c>
      <c r="K279" s="30">
        <v>678</v>
      </c>
      <c r="L279" s="30">
        <v>628</v>
      </c>
      <c r="M279" s="30">
        <v>550</v>
      </c>
      <c r="N279" s="30">
        <v>598</v>
      </c>
      <c r="O279" s="30">
        <v>479</v>
      </c>
      <c r="P279" s="30">
        <v>521</v>
      </c>
      <c r="Q279" s="30">
        <v>666</v>
      </c>
      <c r="R279" s="31">
        <f>Number_of_planning_application_decisions[[#This Row],[2021/22]]-Number_of_planning_application_decisions[[#This Row],[2020/21]]</f>
        <v>145</v>
      </c>
      <c r="S279" s="21">
        <v>0.27831094049904032</v>
      </c>
    </row>
    <row r="280" spans="1:19" x14ac:dyDescent="0.25">
      <c r="A280" t="s">
        <v>544</v>
      </c>
      <c r="D280" t="s">
        <v>545</v>
      </c>
      <c r="E280" s="30">
        <v>1588</v>
      </c>
      <c r="F280" s="30">
        <v>1504</v>
      </c>
      <c r="G280" s="30">
        <v>1448</v>
      </c>
      <c r="H280" s="30">
        <v>1276</v>
      </c>
      <c r="I280" s="30">
        <v>1392</v>
      </c>
      <c r="J280" s="30">
        <v>1324</v>
      </c>
      <c r="K280" s="30">
        <v>1311</v>
      </c>
      <c r="L280" s="30">
        <v>1339</v>
      </c>
      <c r="M280" s="30">
        <v>1255</v>
      </c>
      <c r="N280" s="30">
        <v>1169</v>
      </c>
      <c r="O280" s="30">
        <v>860</v>
      </c>
      <c r="P280" s="30">
        <v>1055</v>
      </c>
      <c r="Q280" s="30">
        <v>1613</v>
      </c>
      <c r="R280" s="31">
        <f>Number_of_planning_application_decisions[[#This Row],[2021/22]]-Number_of_planning_application_decisions[[#This Row],[2020/21]]</f>
        <v>558</v>
      </c>
      <c r="S280" s="21">
        <v>0.52890995260663509</v>
      </c>
    </row>
    <row r="281" spans="1:19" ht="15" customHeight="1" x14ac:dyDescent="0.25">
      <c r="A281" t="s">
        <v>546</v>
      </c>
      <c r="D281" t="s">
        <v>547</v>
      </c>
      <c r="E281" s="30">
        <v>2308</v>
      </c>
      <c r="F281" s="30">
        <v>2515</v>
      </c>
      <c r="G281" s="30">
        <v>2506</v>
      </c>
      <c r="H281" s="30">
        <v>2194</v>
      </c>
      <c r="I281" s="30">
        <v>2205</v>
      </c>
      <c r="J281" s="30">
        <v>1936</v>
      </c>
      <c r="K281" s="30">
        <v>2041</v>
      </c>
      <c r="L281" s="30">
        <v>2241</v>
      </c>
      <c r="M281" s="30">
        <v>2037</v>
      </c>
      <c r="N281" s="30">
        <v>1880</v>
      </c>
      <c r="O281" s="30">
        <v>1588</v>
      </c>
      <c r="P281" s="30">
        <v>2035</v>
      </c>
      <c r="Q281" s="30">
        <v>2132</v>
      </c>
      <c r="R281" s="31">
        <f>Number_of_planning_application_decisions[[#This Row],[2021/22]]-Number_of_planning_application_decisions[[#This Row],[2020/21]]</f>
        <v>97</v>
      </c>
      <c r="S281" s="21">
        <v>4.7665847665847666E-2</v>
      </c>
    </row>
    <row r="282" spans="1:19" s="12" customFormat="1" ht="15" customHeight="1" x14ac:dyDescent="0.25">
      <c r="A282" s="32"/>
      <c r="B282" s="32"/>
      <c r="C282" s="32" t="s">
        <v>548</v>
      </c>
      <c r="D282" s="32" t="s">
        <v>34</v>
      </c>
      <c r="E282" s="33"/>
      <c r="F282" s="33"/>
      <c r="G282" s="33"/>
      <c r="H282" s="33"/>
      <c r="I282" s="33"/>
      <c r="J282" s="33"/>
      <c r="K282" s="33"/>
      <c r="L282" s="33"/>
      <c r="M282" s="33"/>
      <c r="N282" s="33"/>
      <c r="O282" s="33"/>
      <c r="P282" s="33"/>
      <c r="Q282" s="33"/>
      <c r="R282" s="34"/>
      <c r="S282" s="35"/>
    </row>
    <row r="283" spans="1:19" ht="15" customHeight="1" x14ac:dyDescent="0.25">
      <c r="A283" t="s">
        <v>549</v>
      </c>
      <c r="D283" t="s">
        <v>550</v>
      </c>
      <c r="E283" s="30">
        <v>1314</v>
      </c>
      <c r="F283" s="30">
        <v>1458</v>
      </c>
      <c r="G283" s="30">
        <v>1443</v>
      </c>
      <c r="H283" s="30">
        <v>1409</v>
      </c>
      <c r="I283" s="30">
        <v>1330</v>
      </c>
      <c r="J283" s="30">
        <v>1436</v>
      </c>
      <c r="K283" s="30">
        <v>1385</v>
      </c>
      <c r="L283" s="30">
        <v>1584</v>
      </c>
      <c r="M283" s="30">
        <v>1501</v>
      </c>
      <c r="N283" s="30">
        <v>1418</v>
      </c>
      <c r="O283" s="30">
        <v>1231</v>
      </c>
      <c r="P283" s="30">
        <v>1392</v>
      </c>
      <c r="Q283" s="30">
        <v>1526</v>
      </c>
      <c r="R283" s="31">
        <f>Number_of_planning_application_decisions[[#This Row],[2021/22]]-Number_of_planning_application_decisions[[#This Row],[2020/21]]</f>
        <v>134</v>
      </c>
      <c r="S283" s="21">
        <v>9.6264367816091947E-2</v>
      </c>
    </row>
    <row r="284" spans="1:19" ht="15" customHeight="1" x14ac:dyDescent="0.25">
      <c r="A284" t="s">
        <v>551</v>
      </c>
      <c r="D284" t="s">
        <v>552</v>
      </c>
      <c r="E284" s="30">
        <v>1358</v>
      </c>
      <c r="F284" s="30">
        <v>1546</v>
      </c>
      <c r="G284" s="30">
        <v>1562</v>
      </c>
      <c r="H284" s="30">
        <v>1010</v>
      </c>
      <c r="I284" s="30">
        <v>943</v>
      </c>
      <c r="J284" s="30">
        <v>911</v>
      </c>
      <c r="K284" s="30">
        <v>963</v>
      </c>
      <c r="L284" s="30">
        <v>952</v>
      </c>
      <c r="M284" s="30">
        <v>857</v>
      </c>
      <c r="N284" s="30">
        <v>817</v>
      </c>
      <c r="O284" s="30">
        <v>732</v>
      </c>
      <c r="P284" s="30">
        <v>806</v>
      </c>
      <c r="Q284" s="30">
        <v>807</v>
      </c>
      <c r="R284" s="31">
        <f>Number_of_planning_application_decisions[[#This Row],[2021/22]]-Number_of_planning_application_decisions[[#This Row],[2020/21]]</f>
        <v>1</v>
      </c>
      <c r="S284" s="21">
        <v>1.2406947890818859E-3</v>
      </c>
    </row>
    <row r="285" spans="1:19" ht="15" customHeight="1" x14ac:dyDescent="0.25">
      <c r="A285" t="s">
        <v>553</v>
      </c>
      <c r="D285" t="s">
        <v>554</v>
      </c>
      <c r="E285" s="30">
        <v>883</v>
      </c>
      <c r="F285" s="30">
        <v>873</v>
      </c>
      <c r="G285" s="30">
        <v>786</v>
      </c>
      <c r="H285" s="30">
        <v>837</v>
      </c>
      <c r="I285" s="30">
        <v>794</v>
      </c>
      <c r="J285" s="30">
        <v>813</v>
      </c>
      <c r="K285" s="30">
        <v>890</v>
      </c>
      <c r="L285" s="30">
        <v>900</v>
      </c>
      <c r="M285" s="30">
        <v>857</v>
      </c>
      <c r="N285" s="30">
        <v>852</v>
      </c>
      <c r="O285" s="30">
        <v>719</v>
      </c>
      <c r="P285" s="30">
        <v>811</v>
      </c>
      <c r="Q285" s="30">
        <v>816</v>
      </c>
      <c r="R285" s="31">
        <f>Number_of_planning_application_decisions[[#This Row],[2021/22]]-Number_of_planning_application_decisions[[#This Row],[2020/21]]</f>
        <v>5</v>
      </c>
      <c r="S285" s="21">
        <v>6.1652281134401974E-3</v>
      </c>
    </row>
    <row r="286" spans="1:19" ht="15" customHeight="1" x14ac:dyDescent="0.25">
      <c r="A286" t="s">
        <v>555</v>
      </c>
      <c r="D286" t="s">
        <v>556</v>
      </c>
      <c r="E286" s="30">
        <v>894</v>
      </c>
      <c r="F286" s="30">
        <v>912</v>
      </c>
      <c r="G286" s="30">
        <v>862</v>
      </c>
      <c r="H286" s="30">
        <v>840</v>
      </c>
      <c r="I286" s="30">
        <v>837</v>
      </c>
      <c r="J286" s="30">
        <v>967</v>
      </c>
      <c r="K286" s="30">
        <v>1021</v>
      </c>
      <c r="L286" s="30">
        <v>1072</v>
      </c>
      <c r="M286" s="30">
        <v>945</v>
      </c>
      <c r="N286" s="30">
        <v>918</v>
      </c>
      <c r="O286" s="30">
        <v>777</v>
      </c>
      <c r="P286" s="30">
        <v>1082</v>
      </c>
      <c r="Q286" s="30">
        <v>1022</v>
      </c>
      <c r="R286" s="31">
        <f>Number_of_planning_application_decisions[[#This Row],[2021/22]]-Number_of_planning_application_decisions[[#This Row],[2020/21]]</f>
        <v>-60</v>
      </c>
      <c r="S286" s="21">
        <v>-5.545286506469501E-2</v>
      </c>
    </row>
    <row r="287" spans="1:19" ht="15" customHeight="1" x14ac:dyDescent="0.25">
      <c r="A287" t="s">
        <v>557</v>
      </c>
      <c r="D287" t="s">
        <v>558</v>
      </c>
      <c r="E287" s="30">
        <v>327</v>
      </c>
      <c r="F287" s="30">
        <v>392</v>
      </c>
      <c r="G287" s="30">
        <v>348</v>
      </c>
      <c r="H287" s="30">
        <v>357</v>
      </c>
      <c r="I287" s="30">
        <v>324</v>
      </c>
      <c r="J287" s="30">
        <v>316</v>
      </c>
      <c r="K287" s="30">
        <v>403</v>
      </c>
      <c r="L287" s="30">
        <v>366</v>
      </c>
      <c r="M287" s="30">
        <v>324</v>
      </c>
      <c r="N287" s="30">
        <v>305</v>
      </c>
      <c r="O287" s="30">
        <v>273</v>
      </c>
      <c r="P287" s="30">
        <v>326</v>
      </c>
      <c r="Q287" s="30">
        <v>332</v>
      </c>
      <c r="R287" s="31">
        <f>Number_of_planning_application_decisions[[#This Row],[2021/22]]-Number_of_planning_application_decisions[[#This Row],[2020/21]]</f>
        <v>6</v>
      </c>
      <c r="S287" s="21">
        <v>1.8404907975460124E-2</v>
      </c>
    </row>
    <row r="288" spans="1:19" ht="15" customHeight="1" x14ac:dyDescent="0.25">
      <c r="A288" t="s">
        <v>559</v>
      </c>
      <c r="D288" t="s">
        <v>560</v>
      </c>
      <c r="E288" s="30" t="s">
        <v>53</v>
      </c>
      <c r="F288" s="30">
        <v>1125</v>
      </c>
      <c r="G288" s="30">
        <v>1101</v>
      </c>
      <c r="H288" s="30">
        <v>1022</v>
      </c>
      <c r="I288" s="30">
        <v>990</v>
      </c>
      <c r="J288" s="30">
        <v>1046</v>
      </c>
      <c r="K288" s="30">
        <v>1000</v>
      </c>
      <c r="L288" s="30">
        <v>1138</v>
      </c>
      <c r="M288" s="30">
        <v>1095</v>
      </c>
      <c r="N288" s="30">
        <v>1009</v>
      </c>
      <c r="O288" s="30">
        <v>1020</v>
      </c>
      <c r="P288" s="30">
        <v>1059</v>
      </c>
      <c r="Q288" s="30">
        <v>1119</v>
      </c>
      <c r="R288" s="31">
        <f>Number_of_planning_application_decisions[[#This Row],[2021/22]]-Number_of_planning_application_decisions[[#This Row],[2020/21]]</f>
        <v>60</v>
      </c>
      <c r="S288" s="21">
        <v>5.6657223796033995E-2</v>
      </c>
    </row>
    <row r="289" spans="1:19" ht="15" customHeight="1" x14ac:dyDescent="0.25">
      <c r="A289" t="s">
        <v>561</v>
      </c>
      <c r="D289" t="s">
        <v>562</v>
      </c>
      <c r="E289" s="30">
        <v>729</v>
      </c>
      <c r="F289" s="30">
        <v>761</v>
      </c>
      <c r="G289" s="30">
        <v>679</v>
      </c>
      <c r="H289" s="30">
        <v>790</v>
      </c>
      <c r="I289" s="30">
        <v>731</v>
      </c>
      <c r="J289" s="30">
        <v>622</v>
      </c>
      <c r="K289" s="30">
        <v>725</v>
      </c>
      <c r="L289" s="30">
        <v>783</v>
      </c>
      <c r="M289" s="30">
        <v>705</v>
      </c>
      <c r="N289" s="30">
        <v>754</v>
      </c>
      <c r="O289" s="30">
        <v>623</v>
      </c>
      <c r="P289" s="30">
        <v>760</v>
      </c>
      <c r="Q289" s="30">
        <v>745</v>
      </c>
      <c r="R289" s="31">
        <f>Number_of_planning_application_decisions[[#This Row],[2021/22]]-Number_of_planning_application_decisions[[#This Row],[2020/21]]</f>
        <v>-15</v>
      </c>
      <c r="S289" s="21">
        <v>-1.9736842105263157E-2</v>
      </c>
    </row>
    <row r="290" spans="1:19" ht="15" customHeight="1" x14ac:dyDescent="0.25">
      <c r="A290" t="s">
        <v>563</v>
      </c>
      <c r="D290" t="s">
        <v>564</v>
      </c>
      <c r="E290" s="30">
        <v>1226</v>
      </c>
      <c r="F290" s="30">
        <v>1271</v>
      </c>
      <c r="G290" s="30">
        <v>1307</v>
      </c>
      <c r="H290" s="30">
        <v>1169</v>
      </c>
      <c r="I290" s="30">
        <v>1344</v>
      </c>
      <c r="J290" s="30">
        <v>1253</v>
      </c>
      <c r="K290" s="30">
        <v>1305</v>
      </c>
      <c r="L290" s="30">
        <v>1263</v>
      </c>
      <c r="M290" s="30">
        <v>1290</v>
      </c>
      <c r="N290" s="30">
        <v>1185</v>
      </c>
      <c r="O290" s="30">
        <v>1100</v>
      </c>
      <c r="P290" s="30">
        <v>1209</v>
      </c>
      <c r="Q290" s="30">
        <v>1260</v>
      </c>
      <c r="R290" s="31">
        <f>Number_of_planning_application_decisions[[#This Row],[2021/22]]-Number_of_planning_application_decisions[[#This Row],[2020/21]]</f>
        <v>51</v>
      </c>
      <c r="S290" s="21">
        <v>4.2183622828784122E-2</v>
      </c>
    </row>
    <row r="291" spans="1:19" ht="15" customHeight="1" x14ac:dyDescent="0.25">
      <c r="A291" t="s">
        <v>565</v>
      </c>
      <c r="D291" t="s">
        <v>566</v>
      </c>
      <c r="E291" s="30">
        <v>756</v>
      </c>
      <c r="F291" s="30">
        <v>825</v>
      </c>
      <c r="G291" s="30">
        <v>970</v>
      </c>
      <c r="H291" s="30">
        <v>995</v>
      </c>
      <c r="I291" s="30">
        <v>969</v>
      </c>
      <c r="J291" s="30">
        <v>891</v>
      </c>
      <c r="K291" s="30">
        <v>984</v>
      </c>
      <c r="L291" s="30">
        <v>1012</v>
      </c>
      <c r="M291" s="30">
        <v>1045</v>
      </c>
      <c r="N291" s="30">
        <v>909</v>
      </c>
      <c r="O291" s="30">
        <v>615</v>
      </c>
      <c r="P291" s="30">
        <v>558</v>
      </c>
      <c r="Q291" s="30">
        <v>913</v>
      </c>
      <c r="R291" s="31">
        <f>Number_of_planning_application_decisions[[#This Row],[2021/22]]-Number_of_planning_application_decisions[[#This Row],[2020/21]]</f>
        <v>355</v>
      </c>
      <c r="S291" s="21">
        <v>0.63620071684587809</v>
      </c>
    </row>
    <row r="292" spans="1:19" ht="15" customHeight="1" x14ac:dyDescent="0.25">
      <c r="A292" t="s">
        <v>567</v>
      </c>
      <c r="D292" t="s">
        <v>568</v>
      </c>
      <c r="E292" s="30" t="s">
        <v>53</v>
      </c>
      <c r="F292" s="30">
        <v>476</v>
      </c>
      <c r="G292" s="30">
        <v>443</v>
      </c>
      <c r="H292" s="30">
        <v>534</v>
      </c>
      <c r="I292" s="30">
        <v>527</v>
      </c>
      <c r="J292" s="30">
        <v>516</v>
      </c>
      <c r="K292" s="30">
        <v>490</v>
      </c>
      <c r="L292" s="30">
        <v>538</v>
      </c>
      <c r="M292" s="30">
        <v>487</v>
      </c>
      <c r="N292" s="30">
        <v>426</v>
      </c>
      <c r="O292" s="30">
        <v>394</v>
      </c>
      <c r="P292" s="30">
        <v>437</v>
      </c>
      <c r="Q292" s="30">
        <v>449</v>
      </c>
      <c r="R292" s="31">
        <f>Number_of_planning_application_decisions[[#This Row],[2021/22]]-Number_of_planning_application_decisions[[#This Row],[2020/21]]</f>
        <v>12</v>
      </c>
      <c r="S292" s="21">
        <v>2.7459954233409609E-2</v>
      </c>
    </row>
    <row r="293" spans="1:19" ht="15" customHeight="1" x14ac:dyDescent="0.25">
      <c r="A293" t="s">
        <v>569</v>
      </c>
      <c r="D293" t="s">
        <v>570</v>
      </c>
      <c r="E293" s="30">
        <v>1006</v>
      </c>
      <c r="F293" s="30">
        <v>1106</v>
      </c>
      <c r="G293" s="30">
        <v>1089</v>
      </c>
      <c r="H293" s="30">
        <v>1102</v>
      </c>
      <c r="I293" s="30">
        <v>1103</v>
      </c>
      <c r="J293" s="30">
        <v>1011</v>
      </c>
      <c r="K293" s="30">
        <v>1085</v>
      </c>
      <c r="L293" s="30">
        <v>1059</v>
      </c>
      <c r="M293" s="30">
        <v>1165</v>
      </c>
      <c r="N293" s="30">
        <v>1103</v>
      </c>
      <c r="O293" s="30">
        <v>924</v>
      </c>
      <c r="P293" s="30">
        <v>892</v>
      </c>
      <c r="Q293" s="30">
        <v>916</v>
      </c>
      <c r="R293" s="31">
        <f>Number_of_planning_application_decisions[[#This Row],[2021/22]]-Number_of_planning_application_decisions[[#This Row],[2020/21]]</f>
        <v>24</v>
      </c>
      <c r="S293" s="21">
        <v>2.6905829596412557E-2</v>
      </c>
    </row>
    <row r="294" spans="1:19" ht="15" customHeight="1" x14ac:dyDescent="0.25">
      <c r="A294" t="s">
        <v>571</v>
      </c>
      <c r="D294" t="s">
        <v>572</v>
      </c>
      <c r="E294" s="30">
        <v>1391</v>
      </c>
      <c r="F294" s="30">
        <v>1473</v>
      </c>
      <c r="G294" s="30">
        <v>1471</v>
      </c>
      <c r="H294" s="30">
        <v>1394</v>
      </c>
      <c r="I294" s="30">
        <v>1369</v>
      </c>
      <c r="J294" s="30">
        <v>1327</v>
      </c>
      <c r="K294" s="30">
        <v>1472</v>
      </c>
      <c r="L294" s="30">
        <v>1370</v>
      </c>
      <c r="M294" s="30">
        <v>1477</v>
      </c>
      <c r="N294" s="30">
        <v>1428</v>
      </c>
      <c r="O294" s="30">
        <v>1058</v>
      </c>
      <c r="P294" s="30">
        <v>1347</v>
      </c>
      <c r="Q294" s="30">
        <v>1366</v>
      </c>
      <c r="R294" s="31">
        <f>Number_of_planning_application_decisions[[#This Row],[2021/22]]-Number_of_planning_application_decisions[[#This Row],[2020/21]]</f>
        <v>19</v>
      </c>
      <c r="S294" s="21">
        <v>1.4105419450631032E-2</v>
      </c>
    </row>
    <row r="295" spans="1:19" ht="15" customHeight="1" x14ac:dyDescent="0.25">
      <c r="A295" t="s">
        <v>573</v>
      </c>
      <c r="D295" t="s">
        <v>574</v>
      </c>
      <c r="E295" s="30">
        <v>1536</v>
      </c>
      <c r="F295" s="30">
        <v>1808</v>
      </c>
      <c r="G295" s="30">
        <v>1890</v>
      </c>
      <c r="H295" s="30">
        <v>1412</v>
      </c>
      <c r="I295" s="30">
        <v>1484</v>
      </c>
      <c r="J295" s="30">
        <v>1452</v>
      </c>
      <c r="K295" s="30">
        <v>1567</v>
      </c>
      <c r="L295" s="30">
        <v>1404</v>
      </c>
      <c r="M295" s="30">
        <v>1469</v>
      </c>
      <c r="N295" s="30">
        <v>1221</v>
      </c>
      <c r="O295" s="30">
        <v>1164</v>
      </c>
      <c r="P295" s="30">
        <v>1350</v>
      </c>
      <c r="Q295" s="30">
        <v>1312</v>
      </c>
      <c r="R295" s="31">
        <f>Number_of_planning_application_decisions[[#This Row],[2021/22]]-Number_of_planning_application_decisions[[#This Row],[2020/21]]</f>
        <v>-38</v>
      </c>
      <c r="S295" s="21">
        <v>-2.8148148148148148E-2</v>
      </c>
    </row>
    <row r="296" spans="1:19" s="12" customFormat="1" ht="15" customHeight="1" x14ac:dyDescent="0.25">
      <c r="A296" s="12" t="s">
        <v>575</v>
      </c>
      <c r="C296" s="32" t="s">
        <v>576</v>
      </c>
      <c r="D296" s="32" t="s">
        <v>577</v>
      </c>
      <c r="E296" s="33">
        <v>1620</v>
      </c>
      <c r="F296" s="33">
        <v>1691</v>
      </c>
      <c r="G296" s="33">
        <v>1703</v>
      </c>
      <c r="H296" s="33">
        <v>1607</v>
      </c>
      <c r="I296" s="33">
        <v>1424</v>
      </c>
      <c r="J296" s="33">
        <v>1282</v>
      </c>
      <c r="K296" s="33">
        <v>1287</v>
      </c>
      <c r="L296" s="33">
        <v>1409</v>
      </c>
      <c r="M296" s="33">
        <v>1247</v>
      </c>
      <c r="N296" s="33">
        <v>1170</v>
      </c>
      <c r="O296" s="33">
        <v>1116</v>
      </c>
      <c r="P296" s="33">
        <v>1240</v>
      </c>
      <c r="Q296" s="33">
        <v>1191</v>
      </c>
      <c r="R296" s="34">
        <f>Number_of_planning_application_decisions[[#This Row],[2021/22]]-Number_of_planning_application_decisions[[#This Row],[2020/21]]</f>
        <v>-49</v>
      </c>
      <c r="S296" s="35">
        <v>-3.9516129032258061E-2</v>
      </c>
    </row>
    <row r="297" spans="1:19" s="12" customFormat="1" ht="15" customHeight="1" x14ac:dyDescent="0.25">
      <c r="A297" s="32"/>
      <c r="B297" s="32"/>
      <c r="C297" s="32" t="s">
        <v>578</v>
      </c>
      <c r="D297" s="32" t="s">
        <v>34</v>
      </c>
      <c r="E297" s="33"/>
      <c r="F297" s="33"/>
      <c r="G297" s="33"/>
      <c r="H297" s="33"/>
      <c r="I297" s="33"/>
      <c r="J297" s="33"/>
      <c r="K297" s="33"/>
      <c r="L297" s="33"/>
      <c r="M297" s="33"/>
      <c r="N297" s="33"/>
      <c r="O297" s="33"/>
      <c r="P297" s="33"/>
      <c r="Q297" s="33"/>
      <c r="R297" s="34"/>
      <c r="S297" s="35"/>
    </row>
    <row r="298" spans="1:19" ht="15" customHeight="1" x14ac:dyDescent="0.25">
      <c r="A298" t="s">
        <v>579</v>
      </c>
      <c r="D298" t="s">
        <v>580</v>
      </c>
      <c r="E298" s="30">
        <v>1300</v>
      </c>
      <c r="F298" s="30">
        <v>1422</v>
      </c>
      <c r="G298" s="30">
        <v>1242</v>
      </c>
      <c r="H298" s="30">
        <v>1227</v>
      </c>
      <c r="I298" s="30">
        <v>1276</v>
      </c>
      <c r="J298" s="30">
        <v>1279</v>
      </c>
      <c r="K298" s="30">
        <v>1259</v>
      </c>
      <c r="L298" s="30">
        <v>1362</v>
      </c>
      <c r="M298" s="30">
        <v>1257</v>
      </c>
      <c r="N298" s="30">
        <v>1430</v>
      </c>
      <c r="O298" s="30">
        <v>1295</v>
      </c>
      <c r="P298" s="30">
        <v>1442</v>
      </c>
      <c r="Q298" s="30">
        <v>1428</v>
      </c>
      <c r="R298" s="31">
        <f>Number_of_planning_application_decisions[[#This Row],[2021/22]]-Number_of_planning_application_decisions[[#This Row],[2020/21]]</f>
        <v>-14</v>
      </c>
      <c r="S298" s="21">
        <v>-9.7087378640776691E-3</v>
      </c>
    </row>
    <row r="299" spans="1:19" ht="15" customHeight="1" x14ac:dyDescent="0.25">
      <c r="A299" t="s">
        <v>581</v>
      </c>
      <c r="D299" t="s">
        <v>582</v>
      </c>
      <c r="E299" s="30">
        <v>1303</v>
      </c>
      <c r="F299" s="30">
        <v>1415</v>
      </c>
      <c r="G299" s="30">
        <v>1271</v>
      </c>
      <c r="H299" s="30">
        <v>1406</v>
      </c>
      <c r="I299" s="30">
        <v>1376</v>
      </c>
      <c r="J299" s="30">
        <v>1497</v>
      </c>
      <c r="K299" s="30">
        <v>1579</v>
      </c>
      <c r="L299" s="30">
        <v>1724</v>
      </c>
      <c r="M299" s="30">
        <v>1605</v>
      </c>
      <c r="N299" s="30">
        <v>1481</v>
      </c>
      <c r="O299" s="30">
        <v>1410</v>
      </c>
      <c r="P299" s="30">
        <v>1361</v>
      </c>
      <c r="Q299" s="30">
        <v>1474</v>
      </c>
      <c r="R299" s="31">
        <f>Number_of_planning_application_decisions[[#This Row],[2021/22]]-Number_of_planning_application_decisions[[#This Row],[2020/21]]</f>
        <v>113</v>
      </c>
      <c r="S299" s="21">
        <v>8.3027185892725938E-2</v>
      </c>
    </row>
    <row r="300" spans="1:19" ht="15" customHeight="1" x14ac:dyDescent="0.25">
      <c r="A300" t="s">
        <v>583</v>
      </c>
      <c r="D300" t="s">
        <v>584</v>
      </c>
      <c r="E300" s="30">
        <v>591</v>
      </c>
      <c r="F300" s="30">
        <v>626</v>
      </c>
      <c r="G300" s="30">
        <v>639</v>
      </c>
      <c r="H300" s="30">
        <v>610</v>
      </c>
      <c r="I300" s="30">
        <v>623</v>
      </c>
      <c r="J300" s="30">
        <v>557</v>
      </c>
      <c r="K300" s="30">
        <v>676</v>
      </c>
      <c r="L300" s="30">
        <v>665</v>
      </c>
      <c r="M300" s="30">
        <v>657</v>
      </c>
      <c r="N300" s="30">
        <v>684</v>
      </c>
      <c r="O300" s="30">
        <v>580</v>
      </c>
      <c r="P300" s="30">
        <v>644</v>
      </c>
      <c r="Q300" s="30">
        <v>737</v>
      </c>
      <c r="R300" s="31">
        <f>Number_of_planning_application_decisions[[#This Row],[2021/22]]-Number_of_planning_application_decisions[[#This Row],[2020/21]]</f>
        <v>93</v>
      </c>
      <c r="S300" s="21">
        <v>0.14440993788819875</v>
      </c>
    </row>
    <row r="301" spans="1:19" ht="15" customHeight="1" x14ac:dyDescent="0.25">
      <c r="A301" t="s">
        <v>585</v>
      </c>
      <c r="D301" t="s">
        <v>586</v>
      </c>
      <c r="E301" s="30">
        <v>942</v>
      </c>
      <c r="F301" s="30">
        <v>981</v>
      </c>
      <c r="G301" s="30">
        <v>935</v>
      </c>
      <c r="H301" s="30">
        <v>796</v>
      </c>
      <c r="I301" s="30">
        <v>912</v>
      </c>
      <c r="J301" s="30">
        <v>897</v>
      </c>
      <c r="K301" s="30">
        <v>901</v>
      </c>
      <c r="L301" s="30">
        <v>1072</v>
      </c>
      <c r="M301" s="30">
        <v>1023</v>
      </c>
      <c r="N301" s="30">
        <v>990</v>
      </c>
      <c r="O301" s="30">
        <v>923</v>
      </c>
      <c r="P301" s="30">
        <v>1045</v>
      </c>
      <c r="Q301" s="30">
        <v>1163</v>
      </c>
      <c r="R301" s="31">
        <f>Number_of_planning_application_decisions[[#This Row],[2021/22]]-Number_of_planning_application_decisions[[#This Row],[2020/21]]</f>
        <v>118</v>
      </c>
      <c r="S301" s="21">
        <v>0.11291866028708133</v>
      </c>
    </row>
    <row r="302" spans="1:19" ht="15" customHeight="1" x14ac:dyDescent="0.25">
      <c r="A302" t="s">
        <v>587</v>
      </c>
      <c r="D302" t="s">
        <v>588</v>
      </c>
      <c r="E302" s="30" t="s">
        <v>53</v>
      </c>
      <c r="F302" s="30" t="s">
        <v>53</v>
      </c>
      <c r="G302" s="30" t="s">
        <v>53</v>
      </c>
      <c r="H302" s="30" t="s">
        <v>53</v>
      </c>
      <c r="I302" s="30" t="s">
        <v>53</v>
      </c>
      <c r="J302" s="30" t="s">
        <v>53</v>
      </c>
      <c r="K302" s="30">
        <v>21</v>
      </c>
      <c r="L302" s="30">
        <v>17</v>
      </c>
      <c r="M302" s="30">
        <v>46</v>
      </c>
      <c r="N302" s="30">
        <v>39</v>
      </c>
      <c r="O302" s="30">
        <v>45</v>
      </c>
      <c r="P302" s="30">
        <v>38</v>
      </c>
      <c r="Q302" s="30">
        <v>45</v>
      </c>
      <c r="R302" s="31">
        <f>Number_of_planning_application_decisions[[#This Row],[2021/22]]-Number_of_planning_application_decisions[[#This Row],[2020/21]]</f>
        <v>7</v>
      </c>
      <c r="S302" s="21">
        <v>0.18421052631578946</v>
      </c>
    </row>
    <row r="303" spans="1:19" ht="15" customHeight="1" x14ac:dyDescent="0.25">
      <c r="A303" t="s">
        <v>589</v>
      </c>
      <c r="D303" t="s">
        <v>590</v>
      </c>
      <c r="E303" s="30">
        <v>736</v>
      </c>
      <c r="F303" s="30">
        <v>821</v>
      </c>
      <c r="G303" s="30">
        <v>775</v>
      </c>
      <c r="H303" s="30">
        <v>788</v>
      </c>
      <c r="I303" s="30">
        <v>786</v>
      </c>
      <c r="J303" s="30">
        <v>682</v>
      </c>
      <c r="K303" s="30">
        <v>751</v>
      </c>
      <c r="L303" s="30">
        <v>659</v>
      </c>
      <c r="M303" s="30">
        <v>698</v>
      </c>
      <c r="N303" s="30">
        <v>736</v>
      </c>
      <c r="O303" s="30">
        <v>842</v>
      </c>
      <c r="P303" s="30">
        <v>838</v>
      </c>
      <c r="Q303" s="30">
        <v>862</v>
      </c>
      <c r="R303" s="31">
        <f>Number_of_planning_application_decisions[[#This Row],[2021/22]]-Number_of_planning_application_decisions[[#This Row],[2020/21]]</f>
        <v>24</v>
      </c>
      <c r="S303" s="21">
        <v>2.8639618138424822E-2</v>
      </c>
    </row>
    <row r="304" spans="1:19" ht="15" customHeight="1" x14ac:dyDescent="0.25">
      <c r="A304" t="s">
        <v>591</v>
      </c>
      <c r="D304" t="s">
        <v>592</v>
      </c>
      <c r="E304" s="30">
        <v>1454</v>
      </c>
      <c r="F304" s="30" t="s">
        <v>53</v>
      </c>
      <c r="G304" s="30" t="s">
        <v>53</v>
      </c>
      <c r="H304" s="30">
        <v>1588</v>
      </c>
      <c r="I304" s="30">
        <v>1492</v>
      </c>
      <c r="J304" s="30">
        <v>1322</v>
      </c>
      <c r="K304" s="30">
        <v>1563</v>
      </c>
      <c r="L304" s="30">
        <v>1685</v>
      </c>
      <c r="M304" s="30">
        <v>1745</v>
      </c>
      <c r="N304" s="30">
        <v>1694</v>
      </c>
      <c r="O304" s="30">
        <v>1620</v>
      </c>
      <c r="P304" s="30">
        <v>1531</v>
      </c>
      <c r="Q304" s="30">
        <v>1745</v>
      </c>
      <c r="R304" s="31">
        <f>Number_of_planning_application_decisions[[#This Row],[2021/22]]-Number_of_planning_application_decisions[[#This Row],[2020/21]]</f>
        <v>214</v>
      </c>
      <c r="S304" s="21">
        <v>0.13977792292619204</v>
      </c>
    </row>
    <row r="305" spans="1:19" ht="15" customHeight="1" x14ac:dyDescent="0.25">
      <c r="A305" t="s">
        <v>593</v>
      </c>
      <c r="D305" t="s">
        <v>594</v>
      </c>
      <c r="E305" s="30">
        <v>1502</v>
      </c>
      <c r="F305" s="30">
        <v>1640</v>
      </c>
      <c r="G305" s="30">
        <v>1500</v>
      </c>
      <c r="H305" s="30">
        <v>1522</v>
      </c>
      <c r="I305" s="30">
        <v>1529</v>
      </c>
      <c r="J305" s="30">
        <v>1341</v>
      </c>
      <c r="K305" s="30">
        <v>1322</v>
      </c>
      <c r="L305" s="30">
        <v>1453</v>
      </c>
      <c r="M305" s="30">
        <v>1452</v>
      </c>
      <c r="N305" s="30">
        <v>1360</v>
      </c>
      <c r="O305" s="30">
        <v>1350</v>
      </c>
      <c r="P305" s="30">
        <v>1488</v>
      </c>
      <c r="Q305" s="30">
        <v>1498</v>
      </c>
      <c r="R305" s="31">
        <f>Number_of_planning_application_decisions[[#This Row],[2021/22]]-Number_of_planning_application_decisions[[#This Row],[2020/21]]</f>
        <v>10</v>
      </c>
      <c r="S305" s="21">
        <v>6.7204301075268818E-3</v>
      </c>
    </row>
    <row r="306" spans="1:19" ht="15" customHeight="1" x14ac:dyDescent="0.25">
      <c r="A306" t="s">
        <v>595</v>
      </c>
      <c r="D306" t="s">
        <v>596</v>
      </c>
      <c r="E306" s="30">
        <v>1609</v>
      </c>
      <c r="F306" s="30">
        <v>1757</v>
      </c>
      <c r="G306" s="30">
        <v>1668</v>
      </c>
      <c r="H306" s="30">
        <v>1029</v>
      </c>
      <c r="I306" s="30">
        <v>1826</v>
      </c>
      <c r="J306" s="30">
        <v>1703</v>
      </c>
      <c r="K306" s="30">
        <v>1693</v>
      </c>
      <c r="L306" s="30">
        <v>1638</v>
      </c>
      <c r="M306" s="30">
        <v>1715</v>
      </c>
      <c r="N306" s="30">
        <v>1553</v>
      </c>
      <c r="O306" s="30">
        <v>1659</v>
      </c>
      <c r="P306" s="30">
        <v>1729</v>
      </c>
      <c r="Q306" s="30">
        <v>1770</v>
      </c>
      <c r="R306" s="31">
        <f>Number_of_planning_application_decisions[[#This Row],[2021/22]]-Number_of_planning_application_decisions[[#This Row],[2020/21]]</f>
        <v>41</v>
      </c>
      <c r="S306" s="21">
        <v>2.3713128976286871E-2</v>
      </c>
    </row>
    <row r="307" spans="1:19" ht="15" customHeight="1" x14ac:dyDescent="0.25">
      <c r="A307" t="s">
        <v>597</v>
      </c>
      <c r="D307" t="s">
        <v>598</v>
      </c>
      <c r="E307" s="30">
        <v>900</v>
      </c>
      <c r="F307" s="30">
        <v>886</v>
      </c>
      <c r="G307" s="30" t="s">
        <v>53</v>
      </c>
      <c r="H307" s="30">
        <v>804</v>
      </c>
      <c r="I307" s="30">
        <v>733</v>
      </c>
      <c r="J307" s="30">
        <v>785</v>
      </c>
      <c r="K307" s="30">
        <v>798</v>
      </c>
      <c r="L307" s="30">
        <v>775</v>
      </c>
      <c r="M307" s="30">
        <v>918</v>
      </c>
      <c r="N307" s="30">
        <v>733</v>
      </c>
      <c r="O307" s="30">
        <v>750</v>
      </c>
      <c r="P307" s="30">
        <v>938</v>
      </c>
      <c r="Q307" s="30">
        <v>834</v>
      </c>
      <c r="R307" s="31">
        <f>Number_of_planning_application_decisions[[#This Row],[2021/22]]-Number_of_planning_application_decisions[[#This Row],[2020/21]]</f>
        <v>-104</v>
      </c>
      <c r="S307" s="21">
        <v>-0.11087420042643924</v>
      </c>
    </row>
    <row r="308" spans="1:19" ht="15" customHeight="1" x14ac:dyDescent="0.25">
      <c r="A308" t="s">
        <v>599</v>
      </c>
      <c r="D308" t="s">
        <v>600</v>
      </c>
      <c r="E308" s="30">
        <v>997</v>
      </c>
      <c r="F308" s="30">
        <v>1022</v>
      </c>
      <c r="G308" s="30" t="s">
        <v>53</v>
      </c>
      <c r="H308" s="30">
        <v>951</v>
      </c>
      <c r="I308" s="30">
        <v>997</v>
      </c>
      <c r="J308" s="30">
        <v>691</v>
      </c>
      <c r="K308" s="30">
        <v>971</v>
      </c>
      <c r="L308" s="30">
        <v>1003</v>
      </c>
      <c r="M308" s="30">
        <v>1051</v>
      </c>
      <c r="N308" s="30">
        <v>964</v>
      </c>
      <c r="O308" s="30">
        <v>878</v>
      </c>
      <c r="P308" s="30">
        <v>867</v>
      </c>
      <c r="Q308" s="30">
        <v>1017</v>
      </c>
      <c r="R308" s="31">
        <f>Number_of_planning_application_decisions[[#This Row],[2021/22]]-Number_of_planning_application_decisions[[#This Row],[2020/21]]</f>
        <v>150</v>
      </c>
      <c r="S308" s="21">
        <v>0.17301038062283736</v>
      </c>
    </row>
    <row r="309" spans="1:19" ht="15" customHeight="1" x14ac:dyDescent="0.25">
      <c r="A309" t="s">
        <v>601</v>
      </c>
      <c r="D309" t="s">
        <v>602</v>
      </c>
      <c r="E309" s="30">
        <v>887</v>
      </c>
      <c r="F309" s="30">
        <v>857</v>
      </c>
      <c r="G309" s="30">
        <v>849</v>
      </c>
      <c r="H309" s="30">
        <v>800</v>
      </c>
      <c r="I309" s="30">
        <v>987</v>
      </c>
      <c r="J309" s="30">
        <v>946</v>
      </c>
      <c r="K309" s="30">
        <v>896</v>
      </c>
      <c r="L309" s="30">
        <v>1067</v>
      </c>
      <c r="M309" s="30">
        <v>1045</v>
      </c>
      <c r="N309" s="30">
        <v>1018</v>
      </c>
      <c r="O309" s="30">
        <v>940</v>
      </c>
      <c r="P309" s="30">
        <v>1131</v>
      </c>
      <c r="Q309" s="30">
        <v>1055</v>
      </c>
      <c r="R309" s="31">
        <f>Number_of_planning_application_decisions[[#This Row],[2021/22]]-Number_of_planning_application_decisions[[#This Row],[2020/21]]</f>
        <v>-76</v>
      </c>
      <c r="S309" s="21">
        <v>-6.7197170645446502E-2</v>
      </c>
    </row>
    <row r="310" spans="1:19" ht="15" customHeight="1" x14ac:dyDescent="0.25">
      <c r="A310" t="s">
        <v>603</v>
      </c>
      <c r="D310" t="s">
        <v>604</v>
      </c>
      <c r="E310" s="30">
        <v>1099</v>
      </c>
      <c r="F310" s="30">
        <v>1256</v>
      </c>
      <c r="G310" s="30">
        <v>1258</v>
      </c>
      <c r="H310" s="30">
        <v>1111</v>
      </c>
      <c r="I310" s="30">
        <v>1260</v>
      </c>
      <c r="J310" s="30">
        <v>1198</v>
      </c>
      <c r="K310" s="30">
        <v>1270</v>
      </c>
      <c r="L310" s="30">
        <v>1256</v>
      </c>
      <c r="M310" s="30">
        <v>1221</v>
      </c>
      <c r="N310" s="30">
        <v>1209</v>
      </c>
      <c r="O310" s="30">
        <v>1006</v>
      </c>
      <c r="P310" s="30">
        <v>1102</v>
      </c>
      <c r="Q310" s="30">
        <v>1272</v>
      </c>
      <c r="R310" s="31">
        <f>Number_of_planning_application_decisions[[#This Row],[2021/22]]-Number_of_planning_application_decisions[[#This Row],[2020/21]]</f>
        <v>170</v>
      </c>
      <c r="S310" s="21">
        <v>0.15426497277676951</v>
      </c>
    </row>
    <row r="311" spans="1:19" ht="15" customHeight="1" x14ac:dyDescent="0.25">
      <c r="A311" t="s">
        <v>605</v>
      </c>
      <c r="D311" t="s">
        <v>606</v>
      </c>
      <c r="E311" s="30">
        <v>1639</v>
      </c>
      <c r="F311" s="30">
        <v>1804</v>
      </c>
      <c r="G311" s="30" t="s">
        <v>53</v>
      </c>
      <c r="H311" s="30">
        <v>1655</v>
      </c>
      <c r="I311" s="30">
        <v>1463</v>
      </c>
      <c r="J311" s="30">
        <v>1390</v>
      </c>
      <c r="K311" s="30">
        <v>1628</v>
      </c>
      <c r="L311" s="30">
        <v>1639</v>
      </c>
      <c r="M311" s="30">
        <v>1628</v>
      </c>
      <c r="N311" s="30">
        <v>1443</v>
      </c>
      <c r="O311" s="30">
        <v>1428</v>
      </c>
      <c r="P311" s="30">
        <v>1593</v>
      </c>
      <c r="Q311" s="30">
        <v>1789</v>
      </c>
      <c r="R311" s="31">
        <f>Number_of_planning_application_decisions[[#This Row],[2021/22]]-Number_of_planning_application_decisions[[#This Row],[2020/21]]</f>
        <v>196</v>
      </c>
      <c r="S311" s="21">
        <v>0.12303829252981795</v>
      </c>
    </row>
    <row r="312" spans="1:19" s="12" customFormat="1" ht="15" customHeight="1" x14ac:dyDescent="0.25">
      <c r="A312" s="32"/>
      <c r="B312" s="32"/>
      <c r="C312" s="32" t="s">
        <v>607</v>
      </c>
      <c r="D312" s="32" t="s">
        <v>34</v>
      </c>
      <c r="E312" s="33"/>
      <c r="F312" s="33"/>
      <c r="G312" s="33"/>
      <c r="H312" s="33"/>
      <c r="I312" s="33"/>
      <c r="J312" s="33"/>
      <c r="K312" s="33"/>
      <c r="L312" s="33"/>
      <c r="M312" s="33"/>
      <c r="N312" s="33"/>
      <c r="O312" s="33"/>
      <c r="P312" s="33"/>
      <c r="Q312" s="33"/>
      <c r="R312" s="34"/>
      <c r="S312" s="35"/>
    </row>
    <row r="313" spans="1:19" ht="15" customHeight="1" x14ac:dyDescent="0.25">
      <c r="A313" t="s">
        <v>608</v>
      </c>
      <c r="D313" t="s">
        <v>609</v>
      </c>
      <c r="E313" s="30">
        <v>1512</v>
      </c>
      <c r="F313" s="30">
        <v>1583</v>
      </c>
      <c r="G313" s="30">
        <v>1677</v>
      </c>
      <c r="H313" s="30">
        <v>1506</v>
      </c>
      <c r="I313" s="30">
        <v>1536</v>
      </c>
      <c r="J313" s="30">
        <v>1586</v>
      </c>
      <c r="K313" s="30">
        <v>1687</v>
      </c>
      <c r="L313" s="30">
        <v>1702</v>
      </c>
      <c r="M313" s="30">
        <v>1655</v>
      </c>
      <c r="N313" s="30">
        <v>1555</v>
      </c>
      <c r="O313" s="30">
        <v>1433</v>
      </c>
      <c r="P313" s="30">
        <v>1535</v>
      </c>
      <c r="Q313" s="30">
        <v>1717</v>
      </c>
      <c r="R313" s="31">
        <f>Number_of_planning_application_decisions[[#This Row],[2021/22]]-Number_of_planning_application_decisions[[#This Row],[2020/21]]</f>
        <v>182</v>
      </c>
      <c r="S313" s="21">
        <v>0.11856677524429968</v>
      </c>
    </row>
    <row r="314" spans="1:19" ht="15" customHeight="1" x14ac:dyDescent="0.25">
      <c r="A314" t="s">
        <v>610</v>
      </c>
      <c r="D314" t="s">
        <v>611</v>
      </c>
      <c r="E314" s="30">
        <v>1254</v>
      </c>
      <c r="F314" s="30">
        <v>1490</v>
      </c>
      <c r="G314" s="30">
        <v>1447</v>
      </c>
      <c r="H314" s="30">
        <v>1464</v>
      </c>
      <c r="I314" s="30">
        <v>1474</v>
      </c>
      <c r="J314" s="30">
        <v>1240</v>
      </c>
      <c r="K314" s="30">
        <v>1359</v>
      </c>
      <c r="L314" s="30">
        <v>1617</v>
      </c>
      <c r="M314" s="30">
        <v>1366</v>
      </c>
      <c r="N314" s="30">
        <v>1313</v>
      </c>
      <c r="O314" s="30">
        <v>1168</v>
      </c>
      <c r="P314" s="30">
        <v>1271</v>
      </c>
      <c r="Q314" s="30">
        <v>1134</v>
      </c>
      <c r="R314" s="31">
        <f>Number_of_planning_application_decisions[[#This Row],[2021/22]]-Number_of_planning_application_decisions[[#This Row],[2020/21]]</f>
        <v>-137</v>
      </c>
      <c r="S314" s="21">
        <v>-0.10778914240755311</v>
      </c>
    </row>
    <row r="315" spans="1:19" ht="15" customHeight="1" x14ac:dyDescent="0.25">
      <c r="A315" t="s">
        <v>612</v>
      </c>
      <c r="D315" t="s">
        <v>613</v>
      </c>
      <c r="E315" s="30">
        <v>1877</v>
      </c>
      <c r="F315" s="30">
        <v>2250</v>
      </c>
      <c r="G315" s="30">
        <v>2117</v>
      </c>
      <c r="H315" s="30">
        <v>2100</v>
      </c>
      <c r="I315" s="30">
        <v>2097</v>
      </c>
      <c r="J315" s="30">
        <v>2030</v>
      </c>
      <c r="K315" s="30">
        <v>2277</v>
      </c>
      <c r="L315" s="30">
        <v>2092</v>
      </c>
      <c r="M315" s="30">
        <v>2109</v>
      </c>
      <c r="N315" s="30">
        <v>2086</v>
      </c>
      <c r="O315" s="30">
        <v>1856</v>
      </c>
      <c r="P315" s="30">
        <v>2122</v>
      </c>
      <c r="Q315" s="30">
        <v>1955</v>
      </c>
      <c r="R315" s="31">
        <f>Number_of_planning_application_decisions[[#This Row],[2021/22]]-Number_of_planning_application_decisions[[#This Row],[2020/21]]</f>
        <v>-167</v>
      </c>
      <c r="S315" s="21">
        <v>-7.8699340245051833E-2</v>
      </c>
    </row>
    <row r="316" spans="1:19" ht="15" customHeight="1" x14ac:dyDescent="0.25">
      <c r="A316" t="s">
        <v>614</v>
      </c>
      <c r="D316" t="s">
        <v>615</v>
      </c>
      <c r="E316" s="30">
        <v>1195</v>
      </c>
      <c r="F316" s="30">
        <v>1297</v>
      </c>
      <c r="G316" s="30" t="s">
        <v>53</v>
      </c>
      <c r="H316" s="30">
        <v>1395</v>
      </c>
      <c r="I316" s="30">
        <v>1426</v>
      </c>
      <c r="J316" s="30">
        <v>1285</v>
      </c>
      <c r="K316" s="30">
        <v>1414</v>
      </c>
      <c r="L316" s="30">
        <v>1416</v>
      </c>
      <c r="M316" s="30">
        <v>1486</v>
      </c>
      <c r="N316" s="30">
        <v>1370</v>
      </c>
      <c r="O316" s="30">
        <v>1156</v>
      </c>
      <c r="P316" s="30">
        <v>1392</v>
      </c>
      <c r="Q316" s="30">
        <v>1155</v>
      </c>
      <c r="R316" s="31">
        <f>Number_of_planning_application_decisions[[#This Row],[2021/22]]-Number_of_planning_application_decisions[[#This Row],[2020/21]]</f>
        <v>-237</v>
      </c>
      <c r="S316" s="21">
        <v>-0.17025862068965517</v>
      </c>
    </row>
    <row r="317" spans="1:19" ht="15" customHeight="1" x14ac:dyDescent="0.25">
      <c r="A317" t="s">
        <v>616</v>
      </c>
      <c r="D317" t="s">
        <v>617</v>
      </c>
      <c r="E317" s="30">
        <v>1456</v>
      </c>
      <c r="F317" s="30">
        <v>1582</v>
      </c>
      <c r="G317" s="30">
        <v>1654</v>
      </c>
      <c r="H317" s="30">
        <v>1562</v>
      </c>
      <c r="I317" s="30">
        <v>1498</v>
      </c>
      <c r="J317" s="30">
        <v>1478</v>
      </c>
      <c r="K317" s="30">
        <v>1514</v>
      </c>
      <c r="L317" s="30">
        <v>1622</v>
      </c>
      <c r="M317" s="30">
        <v>1447</v>
      </c>
      <c r="N317" s="30">
        <v>1355</v>
      </c>
      <c r="O317" s="30">
        <v>1290</v>
      </c>
      <c r="P317" s="30">
        <v>1480</v>
      </c>
      <c r="Q317" s="30">
        <v>1572</v>
      </c>
      <c r="R317" s="31">
        <f>Number_of_planning_application_decisions[[#This Row],[2021/22]]-Number_of_planning_application_decisions[[#This Row],[2020/21]]</f>
        <v>92</v>
      </c>
      <c r="S317" s="21">
        <v>6.2162162162162166E-2</v>
      </c>
    </row>
    <row r="318" spans="1:19" s="12" customFormat="1" ht="15" customHeight="1" x14ac:dyDescent="0.25">
      <c r="A318" s="32"/>
      <c r="B318" s="32"/>
      <c r="C318" s="32" t="s">
        <v>618</v>
      </c>
      <c r="D318" s="32" t="s">
        <v>34</v>
      </c>
      <c r="E318" s="33"/>
      <c r="F318" s="33"/>
      <c r="G318" s="33"/>
      <c r="H318" s="33"/>
      <c r="I318" s="33"/>
      <c r="J318" s="33"/>
      <c r="K318" s="33"/>
      <c r="L318" s="33"/>
      <c r="M318" s="33"/>
      <c r="N318" s="33"/>
      <c r="O318" s="33"/>
      <c r="P318" s="33"/>
      <c r="Q318" s="33"/>
      <c r="R318" s="34"/>
      <c r="S318" s="35"/>
    </row>
    <row r="319" spans="1:19" ht="15" customHeight="1" x14ac:dyDescent="0.25">
      <c r="A319" t="s">
        <v>619</v>
      </c>
      <c r="D319" t="s">
        <v>620</v>
      </c>
      <c r="E319" s="30">
        <v>1856</v>
      </c>
      <c r="F319" s="30">
        <v>2145</v>
      </c>
      <c r="G319" s="30">
        <v>2309</v>
      </c>
      <c r="H319" s="30">
        <v>2101</v>
      </c>
      <c r="I319" s="30">
        <v>2276</v>
      </c>
      <c r="J319" s="30">
        <v>2230</v>
      </c>
      <c r="K319" s="30">
        <v>2305</v>
      </c>
      <c r="L319" s="30">
        <v>2071</v>
      </c>
      <c r="M319" s="30">
        <v>1992</v>
      </c>
      <c r="N319" s="30">
        <v>1832</v>
      </c>
      <c r="O319" s="30">
        <v>1720</v>
      </c>
      <c r="P319" s="30">
        <v>1749</v>
      </c>
      <c r="Q319" s="30">
        <v>1963</v>
      </c>
      <c r="R319" s="31">
        <f>Number_of_planning_application_decisions[[#This Row],[2021/22]]-Number_of_planning_application_decisions[[#This Row],[2020/21]]</f>
        <v>214</v>
      </c>
      <c r="S319" s="21">
        <v>0.12235563178959405</v>
      </c>
    </row>
    <row r="320" spans="1:19" ht="15" customHeight="1" x14ac:dyDescent="0.25">
      <c r="A320" t="s">
        <v>621</v>
      </c>
      <c r="D320" t="s">
        <v>622</v>
      </c>
      <c r="E320" s="30">
        <v>730</v>
      </c>
      <c r="F320" s="30">
        <v>811</v>
      </c>
      <c r="G320" s="30">
        <v>798</v>
      </c>
      <c r="H320" s="30">
        <v>823</v>
      </c>
      <c r="I320" s="30">
        <v>849</v>
      </c>
      <c r="J320" s="30">
        <v>847</v>
      </c>
      <c r="K320" s="30">
        <v>847</v>
      </c>
      <c r="L320" s="30">
        <v>893</v>
      </c>
      <c r="M320" s="30">
        <v>865</v>
      </c>
      <c r="N320" s="30">
        <v>879</v>
      </c>
      <c r="O320" s="30">
        <v>771</v>
      </c>
      <c r="P320" s="30">
        <v>692</v>
      </c>
      <c r="Q320" s="30">
        <v>912</v>
      </c>
      <c r="R320" s="31">
        <f>Number_of_planning_application_decisions[[#This Row],[2021/22]]-Number_of_planning_application_decisions[[#This Row],[2020/21]]</f>
        <v>220</v>
      </c>
      <c r="S320" s="21">
        <v>0.31791907514450868</v>
      </c>
    </row>
    <row r="321" spans="1:19" ht="15" customHeight="1" x14ac:dyDescent="0.25">
      <c r="A321" t="s">
        <v>623</v>
      </c>
      <c r="D321" t="s">
        <v>624</v>
      </c>
      <c r="E321" s="30">
        <v>1784</v>
      </c>
      <c r="F321" s="30">
        <v>1937</v>
      </c>
      <c r="G321" s="30">
        <v>2080</v>
      </c>
      <c r="H321" s="30">
        <v>1905</v>
      </c>
      <c r="I321" s="30">
        <v>2003</v>
      </c>
      <c r="J321" s="30">
        <v>1871</v>
      </c>
      <c r="K321" s="30">
        <v>1946</v>
      </c>
      <c r="L321" s="30">
        <v>2082</v>
      </c>
      <c r="M321" s="30">
        <v>1974</v>
      </c>
      <c r="N321" s="30">
        <v>1843</v>
      </c>
      <c r="O321" s="30">
        <v>1671</v>
      </c>
      <c r="P321" s="30">
        <v>1636</v>
      </c>
      <c r="Q321" s="30">
        <v>1713</v>
      </c>
      <c r="R321" s="31">
        <f>Number_of_planning_application_decisions[[#This Row],[2021/22]]-Number_of_planning_application_decisions[[#This Row],[2020/21]]</f>
        <v>77</v>
      </c>
      <c r="S321" s="21">
        <v>4.7066014669926652E-2</v>
      </c>
    </row>
    <row r="322" spans="1:19" ht="15" customHeight="1" x14ac:dyDescent="0.25">
      <c r="A322" t="s">
        <v>625</v>
      </c>
      <c r="D322" t="s">
        <v>626</v>
      </c>
      <c r="E322" s="30">
        <v>1121</v>
      </c>
      <c r="F322" s="30">
        <v>1225</v>
      </c>
      <c r="G322" s="30">
        <v>1291</v>
      </c>
      <c r="H322" s="30">
        <v>1263</v>
      </c>
      <c r="I322" s="30">
        <v>1169</v>
      </c>
      <c r="J322" s="30">
        <v>1154</v>
      </c>
      <c r="K322" s="30">
        <v>1219</v>
      </c>
      <c r="L322" s="30">
        <v>1237</v>
      </c>
      <c r="M322" s="30">
        <v>1204</v>
      </c>
      <c r="N322" s="30">
        <v>1173</v>
      </c>
      <c r="O322" s="30">
        <v>1161</v>
      </c>
      <c r="P322" s="30">
        <v>1113</v>
      </c>
      <c r="Q322" s="30">
        <v>1347</v>
      </c>
      <c r="R322" s="31">
        <f>Number_of_planning_application_decisions[[#This Row],[2021/22]]-Number_of_planning_application_decisions[[#This Row],[2020/21]]</f>
        <v>234</v>
      </c>
      <c r="S322" s="21">
        <v>0.21024258760107817</v>
      </c>
    </row>
    <row r="323" spans="1:19" ht="15" customHeight="1" x14ac:dyDescent="0.25">
      <c r="A323" t="s">
        <v>627</v>
      </c>
      <c r="D323" t="s">
        <v>628</v>
      </c>
      <c r="E323" s="30">
        <v>1404</v>
      </c>
      <c r="F323" s="30">
        <v>1641</v>
      </c>
      <c r="G323" s="30">
        <v>1327</v>
      </c>
      <c r="H323" s="30">
        <v>1547</v>
      </c>
      <c r="I323" s="30">
        <v>1567</v>
      </c>
      <c r="J323" s="30">
        <v>1433</v>
      </c>
      <c r="K323" s="30">
        <v>1526</v>
      </c>
      <c r="L323" s="30">
        <v>1659</v>
      </c>
      <c r="M323" s="30">
        <v>1445</v>
      </c>
      <c r="N323" s="30">
        <v>1278</v>
      </c>
      <c r="O323" s="30">
        <v>1242</v>
      </c>
      <c r="P323" s="30">
        <v>1395</v>
      </c>
      <c r="Q323" s="30">
        <v>1647</v>
      </c>
      <c r="R323" s="31">
        <f>Number_of_planning_application_decisions[[#This Row],[2021/22]]-Number_of_planning_application_decisions[[#This Row],[2020/21]]</f>
        <v>252</v>
      </c>
      <c r="S323" s="21">
        <v>0.18064516129032257</v>
      </c>
    </row>
    <row r="324" spans="1:19" ht="15" customHeight="1" x14ac:dyDescent="0.25">
      <c r="A324" t="s">
        <v>629</v>
      </c>
      <c r="D324" t="s">
        <v>630</v>
      </c>
      <c r="E324" s="30">
        <v>785</v>
      </c>
      <c r="F324" s="30">
        <v>884</v>
      </c>
      <c r="G324" s="30">
        <v>865</v>
      </c>
      <c r="H324" s="30">
        <v>923</v>
      </c>
      <c r="I324" s="30">
        <v>921</v>
      </c>
      <c r="J324" s="30">
        <v>849</v>
      </c>
      <c r="K324" s="30">
        <v>972</v>
      </c>
      <c r="L324" s="30">
        <v>936</v>
      </c>
      <c r="M324" s="30">
        <v>1000</v>
      </c>
      <c r="N324" s="30">
        <v>872</v>
      </c>
      <c r="O324" s="30">
        <v>774</v>
      </c>
      <c r="P324" s="30">
        <v>811</v>
      </c>
      <c r="Q324" s="30">
        <v>866</v>
      </c>
      <c r="R324" s="31">
        <f>Number_of_planning_application_decisions[[#This Row],[2021/22]]-Number_of_planning_application_decisions[[#This Row],[2020/21]]</f>
        <v>55</v>
      </c>
      <c r="S324" s="21">
        <v>6.7817509247842175E-2</v>
      </c>
    </row>
    <row r="325" spans="1:19" ht="15" customHeight="1" x14ac:dyDescent="0.25">
      <c r="A325" t="s">
        <v>631</v>
      </c>
      <c r="D325" t="s">
        <v>632</v>
      </c>
      <c r="E325" s="30">
        <v>732</v>
      </c>
      <c r="F325" s="30">
        <v>766</v>
      </c>
      <c r="G325" s="30">
        <v>654</v>
      </c>
      <c r="H325" s="30">
        <v>711</v>
      </c>
      <c r="I325" s="30">
        <v>747</v>
      </c>
      <c r="J325" s="30">
        <v>752</v>
      </c>
      <c r="K325" s="30">
        <v>814</v>
      </c>
      <c r="L325" s="30">
        <v>887</v>
      </c>
      <c r="M325" s="30">
        <v>808</v>
      </c>
      <c r="N325" s="30">
        <v>752</v>
      </c>
      <c r="O325" s="30">
        <v>705</v>
      </c>
      <c r="P325" s="30">
        <v>747</v>
      </c>
      <c r="Q325" s="30">
        <v>800</v>
      </c>
      <c r="R325" s="31">
        <f>Number_of_planning_application_decisions[[#This Row],[2021/22]]-Number_of_planning_application_decisions[[#This Row],[2020/21]]</f>
        <v>53</v>
      </c>
      <c r="S325" s="21">
        <v>7.0950468540829981E-2</v>
      </c>
    </row>
    <row r="326" spans="1:19" ht="15" customHeight="1" x14ac:dyDescent="0.25">
      <c r="A326" t="s">
        <v>633</v>
      </c>
      <c r="D326" t="s">
        <v>634</v>
      </c>
      <c r="E326" s="30">
        <v>898</v>
      </c>
      <c r="F326" s="30">
        <v>876</v>
      </c>
      <c r="G326" s="30">
        <v>841</v>
      </c>
      <c r="H326" s="30">
        <v>747</v>
      </c>
      <c r="I326" s="30">
        <v>859</v>
      </c>
      <c r="J326" s="30">
        <v>804</v>
      </c>
      <c r="K326" s="30">
        <v>818</v>
      </c>
      <c r="L326" s="30">
        <v>844</v>
      </c>
      <c r="M326" s="30">
        <v>895</v>
      </c>
      <c r="N326" s="30">
        <v>776</v>
      </c>
      <c r="O326" s="30">
        <v>650</v>
      </c>
      <c r="P326" s="30">
        <v>769</v>
      </c>
      <c r="Q326" s="30">
        <v>747</v>
      </c>
      <c r="R326" s="31">
        <f>Number_of_planning_application_decisions[[#This Row],[2021/22]]-Number_of_planning_application_decisions[[#This Row],[2020/21]]</f>
        <v>-22</v>
      </c>
      <c r="S326" s="21">
        <v>-2.8608582574772431E-2</v>
      </c>
    </row>
    <row r="327" spans="1:19" ht="15" customHeight="1" x14ac:dyDescent="0.25">
      <c r="A327" t="s">
        <v>635</v>
      </c>
      <c r="D327" t="s">
        <v>636</v>
      </c>
      <c r="E327" s="30">
        <v>1225</v>
      </c>
      <c r="F327" s="30">
        <v>1153</v>
      </c>
      <c r="G327" s="30">
        <v>1250</v>
      </c>
      <c r="H327" s="30">
        <v>1171</v>
      </c>
      <c r="I327" s="30">
        <v>1232</v>
      </c>
      <c r="J327" s="30">
        <v>1094</v>
      </c>
      <c r="K327" s="30">
        <v>1038</v>
      </c>
      <c r="L327" s="30">
        <v>1111</v>
      </c>
      <c r="M327" s="30">
        <v>1083</v>
      </c>
      <c r="N327" s="30">
        <v>1049</v>
      </c>
      <c r="O327" s="30">
        <v>974</v>
      </c>
      <c r="P327" s="30">
        <v>1156</v>
      </c>
      <c r="Q327" s="30">
        <v>1137</v>
      </c>
      <c r="R327" s="31">
        <f>Number_of_planning_application_decisions[[#This Row],[2021/22]]-Number_of_planning_application_decisions[[#This Row],[2020/21]]</f>
        <v>-19</v>
      </c>
      <c r="S327" s="21">
        <v>-1.6435986159169549E-2</v>
      </c>
    </row>
    <row r="328" spans="1:19" ht="15" customHeight="1" x14ac:dyDescent="0.25">
      <c r="A328" t="s">
        <v>637</v>
      </c>
      <c r="D328" t="s">
        <v>638</v>
      </c>
      <c r="E328" s="30">
        <v>1733</v>
      </c>
      <c r="F328" s="30">
        <v>2051</v>
      </c>
      <c r="G328" s="30">
        <v>2041</v>
      </c>
      <c r="H328" s="30">
        <v>1873</v>
      </c>
      <c r="I328" s="30">
        <v>1982</v>
      </c>
      <c r="J328" s="30">
        <v>1943</v>
      </c>
      <c r="K328" s="30">
        <v>1947</v>
      </c>
      <c r="L328" s="30">
        <v>2003</v>
      </c>
      <c r="M328" s="30">
        <v>1841</v>
      </c>
      <c r="N328" s="30">
        <v>1693</v>
      </c>
      <c r="O328" s="30">
        <v>1535</v>
      </c>
      <c r="P328" s="30">
        <v>1580</v>
      </c>
      <c r="Q328" s="30">
        <v>1985</v>
      </c>
      <c r="R328" s="31">
        <f>Number_of_planning_application_decisions[[#This Row],[2021/22]]-Number_of_planning_application_decisions[[#This Row],[2020/21]]</f>
        <v>405</v>
      </c>
      <c r="S328" s="21">
        <v>0.25632911392405061</v>
      </c>
    </row>
    <row r="329" spans="1:19" ht="15" customHeight="1" x14ac:dyDescent="0.25">
      <c r="A329" t="s">
        <v>639</v>
      </c>
      <c r="D329" t="s">
        <v>640</v>
      </c>
      <c r="E329" s="30">
        <v>880</v>
      </c>
      <c r="F329" s="30">
        <v>964</v>
      </c>
      <c r="G329" s="30">
        <v>938</v>
      </c>
      <c r="H329" s="30">
        <v>950</v>
      </c>
      <c r="I329" s="30">
        <v>1030</v>
      </c>
      <c r="J329" s="30">
        <v>1021</v>
      </c>
      <c r="K329" s="30">
        <v>1145</v>
      </c>
      <c r="L329" s="30">
        <v>1125</v>
      </c>
      <c r="M329" s="30">
        <v>1132</v>
      </c>
      <c r="N329" s="30">
        <v>967</v>
      </c>
      <c r="O329" s="30">
        <v>965</v>
      </c>
      <c r="P329" s="30">
        <v>926</v>
      </c>
      <c r="Q329" s="30">
        <v>996</v>
      </c>
      <c r="R329" s="31">
        <f>Number_of_planning_application_decisions[[#This Row],[2021/22]]-Number_of_planning_application_decisions[[#This Row],[2020/21]]</f>
        <v>70</v>
      </c>
      <c r="S329" s="21">
        <v>7.5593952483801297E-2</v>
      </c>
    </row>
    <row r="330" spans="1:19" s="12" customFormat="1" ht="15" customHeight="1" x14ac:dyDescent="0.25">
      <c r="A330" s="32"/>
      <c r="B330" s="32"/>
      <c r="C330" s="32" t="s">
        <v>641</v>
      </c>
      <c r="D330" s="32" t="s">
        <v>34</v>
      </c>
      <c r="E330" s="33"/>
      <c r="F330" s="33"/>
      <c r="G330" s="33"/>
      <c r="H330" s="33"/>
      <c r="I330" s="33"/>
      <c r="J330" s="33"/>
      <c r="K330" s="33"/>
      <c r="L330" s="33"/>
      <c r="M330" s="33"/>
      <c r="N330" s="33"/>
      <c r="O330" s="33"/>
      <c r="P330" s="33"/>
      <c r="Q330" s="33"/>
      <c r="R330" s="34"/>
      <c r="S330" s="35"/>
    </row>
    <row r="331" spans="1:19" ht="15" customHeight="1" x14ac:dyDescent="0.25">
      <c r="A331" t="s">
        <v>642</v>
      </c>
      <c r="D331" t="s">
        <v>643</v>
      </c>
      <c r="E331" s="30">
        <v>399</v>
      </c>
      <c r="F331" s="30">
        <v>416</v>
      </c>
      <c r="G331" s="30" t="s">
        <v>53</v>
      </c>
      <c r="H331" s="30">
        <v>398</v>
      </c>
      <c r="I331" s="30">
        <v>373</v>
      </c>
      <c r="J331" s="30">
        <v>370</v>
      </c>
      <c r="K331" s="30">
        <v>410</v>
      </c>
      <c r="L331" s="30">
        <v>436</v>
      </c>
      <c r="M331" s="30">
        <v>401</v>
      </c>
      <c r="N331" s="30">
        <v>451</v>
      </c>
      <c r="O331" s="30">
        <v>406</v>
      </c>
      <c r="P331" s="30">
        <v>504</v>
      </c>
      <c r="Q331" s="30">
        <v>514</v>
      </c>
      <c r="R331" s="31">
        <f>Number_of_planning_application_decisions[[#This Row],[2021/22]]-Number_of_planning_application_decisions[[#This Row],[2020/21]]</f>
        <v>10</v>
      </c>
      <c r="S331" s="21">
        <v>1.984126984126984E-2</v>
      </c>
    </row>
    <row r="332" spans="1:19" ht="15" customHeight="1" x14ac:dyDescent="0.25">
      <c r="A332" t="s">
        <v>644</v>
      </c>
      <c r="D332" t="s">
        <v>645</v>
      </c>
      <c r="E332" s="30">
        <v>1284</v>
      </c>
      <c r="F332" s="30">
        <v>1371</v>
      </c>
      <c r="G332" s="36">
        <v>1223</v>
      </c>
      <c r="H332" s="30">
        <v>1090</v>
      </c>
      <c r="I332" s="30">
        <v>1086</v>
      </c>
      <c r="J332" s="30">
        <v>1124</v>
      </c>
      <c r="K332" s="30">
        <v>1107</v>
      </c>
      <c r="L332" s="30">
        <v>1167</v>
      </c>
      <c r="M332" s="30">
        <v>1094</v>
      </c>
      <c r="N332" s="30">
        <v>1127</v>
      </c>
      <c r="O332" s="30">
        <v>1106</v>
      </c>
      <c r="P332" s="30">
        <v>1149</v>
      </c>
      <c r="Q332" s="30">
        <v>1138</v>
      </c>
      <c r="R332" s="31">
        <f>Number_of_planning_application_decisions[[#This Row],[2021/22]]-Number_of_planning_application_decisions[[#This Row],[2020/21]]</f>
        <v>-11</v>
      </c>
      <c r="S332" s="21">
        <v>-9.5735422106179285E-3</v>
      </c>
    </row>
    <row r="333" spans="1:19" ht="15" customHeight="1" x14ac:dyDescent="0.25">
      <c r="A333" t="s">
        <v>646</v>
      </c>
      <c r="D333" t="s">
        <v>647</v>
      </c>
      <c r="E333" s="30">
        <v>2053</v>
      </c>
      <c r="F333" s="30">
        <v>2434</v>
      </c>
      <c r="G333" s="30">
        <v>2230</v>
      </c>
      <c r="H333" s="30">
        <v>1503</v>
      </c>
      <c r="I333" s="30">
        <v>1442</v>
      </c>
      <c r="J333" s="30">
        <v>1441</v>
      </c>
      <c r="K333" s="30">
        <v>1391</v>
      </c>
      <c r="L333" s="30">
        <v>1411</v>
      </c>
      <c r="M333" s="30">
        <v>1333</v>
      </c>
      <c r="N333" s="30">
        <v>1251</v>
      </c>
      <c r="O333" s="30">
        <v>1151</v>
      </c>
      <c r="P333" s="30">
        <v>1137</v>
      </c>
      <c r="Q333" s="30">
        <v>1250</v>
      </c>
      <c r="R333" s="31">
        <f>Number_of_planning_application_decisions[[#This Row],[2021/22]]-Number_of_planning_application_decisions[[#This Row],[2020/21]]</f>
        <v>113</v>
      </c>
      <c r="S333" s="21">
        <v>9.9384344766930519E-2</v>
      </c>
    </row>
    <row r="334" spans="1:19" ht="15" customHeight="1" x14ac:dyDescent="0.25">
      <c r="A334" t="s">
        <v>648</v>
      </c>
      <c r="D334" t="s">
        <v>649</v>
      </c>
      <c r="E334" s="30">
        <v>454</v>
      </c>
      <c r="F334" s="30">
        <v>481</v>
      </c>
      <c r="G334" s="30">
        <v>497</v>
      </c>
      <c r="H334" s="30">
        <v>457</v>
      </c>
      <c r="I334" s="30">
        <v>477</v>
      </c>
      <c r="J334" s="30">
        <v>504</v>
      </c>
      <c r="K334" s="30">
        <v>565</v>
      </c>
      <c r="L334" s="30">
        <v>474</v>
      </c>
      <c r="M334" s="30">
        <v>436</v>
      </c>
      <c r="N334" s="30">
        <v>372</v>
      </c>
      <c r="O334" s="30">
        <v>310</v>
      </c>
      <c r="P334" s="30">
        <v>337</v>
      </c>
      <c r="Q334" s="30">
        <v>279</v>
      </c>
      <c r="R334" s="31">
        <f>Number_of_planning_application_decisions[[#This Row],[2021/22]]-Number_of_planning_application_decisions[[#This Row],[2020/21]]</f>
        <v>-58</v>
      </c>
      <c r="S334" s="21">
        <v>-0.17210682492581603</v>
      </c>
    </row>
    <row r="335" spans="1:19" x14ac:dyDescent="0.25">
      <c r="A335" t="s">
        <v>650</v>
      </c>
      <c r="D335" t="s">
        <v>651</v>
      </c>
      <c r="E335" s="30">
        <v>1777</v>
      </c>
      <c r="F335" s="30">
        <v>1929</v>
      </c>
      <c r="G335" s="30">
        <v>1884</v>
      </c>
      <c r="H335" s="30">
        <v>1568</v>
      </c>
      <c r="I335" s="30">
        <v>1613</v>
      </c>
      <c r="J335" s="30">
        <v>1667</v>
      </c>
      <c r="K335" s="30">
        <v>1638</v>
      </c>
      <c r="L335" s="30">
        <v>1783</v>
      </c>
      <c r="M335" s="30">
        <v>1646</v>
      </c>
      <c r="N335" s="30">
        <v>1629</v>
      </c>
      <c r="O335" s="30">
        <v>1489</v>
      </c>
      <c r="P335" s="30">
        <v>1419</v>
      </c>
      <c r="Q335" s="30">
        <v>1633</v>
      </c>
      <c r="R335" s="31">
        <f>Number_of_planning_application_decisions[[#This Row],[2021/22]]-Number_of_planning_application_decisions[[#This Row],[2020/21]]</f>
        <v>214</v>
      </c>
      <c r="S335" s="21">
        <v>0.15081042988019733</v>
      </c>
    </row>
    <row r="336" spans="1:19" ht="15" customHeight="1" x14ac:dyDescent="0.25">
      <c r="A336" t="s">
        <v>652</v>
      </c>
      <c r="D336" t="s">
        <v>653</v>
      </c>
      <c r="E336" s="30">
        <v>1522</v>
      </c>
      <c r="F336" s="30">
        <v>1510</v>
      </c>
      <c r="G336" s="30">
        <v>1452</v>
      </c>
      <c r="H336" s="30">
        <v>1540</v>
      </c>
      <c r="I336" s="30">
        <v>1528</v>
      </c>
      <c r="J336" s="30">
        <v>1566</v>
      </c>
      <c r="K336" s="30">
        <v>1537</v>
      </c>
      <c r="L336" s="30">
        <v>1709</v>
      </c>
      <c r="M336" s="30">
        <v>1754</v>
      </c>
      <c r="N336" s="30">
        <v>1576</v>
      </c>
      <c r="O336" s="30">
        <v>1415</v>
      </c>
      <c r="P336" s="30">
        <v>1592</v>
      </c>
      <c r="Q336" s="30">
        <v>1619</v>
      </c>
      <c r="R336" s="31">
        <f>Number_of_planning_application_decisions[[#This Row],[2021/22]]-Number_of_planning_application_decisions[[#This Row],[2020/21]]</f>
        <v>27</v>
      </c>
      <c r="S336" s="21">
        <v>1.6959798994974875E-2</v>
      </c>
    </row>
    <row r="337" spans="1:19" ht="15" customHeight="1" x14ac:dyDescent="0.25">
      <c r="A337" t="s">
        <v>654</v>
      </c>
      <c r="D337" t="s">
        <v>655</v>
      </c>
      <c r="E337" s="30">
        <v>825</v>
      </c>
      <c r="F337" s="30" t="s">
        <v>53</v>
      </c>
      <c r="G337" s="30" t="s">
        <v>53</v>
      </c>
      <c r="H337" s="30">
        <v>791</v>
      </c>
      <c r="I337" s="30">
        <v>689</v>
      </c>
      <c r="J337" s="30">
        <v>702</v>
      </c>
      <c r="K337" s="30">
        <v>689</v>
      </c>
      <c r="L337" s="30">
        <v>716</v>
      </c>
      <c r="M337" s="30">
        <v>721</v>
      </c>
      <c r="N337" s="30">
        <v>755</v>
      </c>
      <c r="O337" s="30">
        <v>721</v>
      </c>
      <c r="P337" s="30">
        <v>827</v>
      </c>
      <c r="Q337" s="30">
        <v>797</v>
      </c>
      <c r="R337" s="31">
        <f>Number_of_planning_application_decisions[[#This Row],[2021/22]]-Number_of_planning_application_decisions[[#This Row],[2020/21]]</f>
        <v>-30</v>
      </c>
      <c r="S337" s="21">
        <v>-3.6275695284159616E-2</v>
      </c>
    </row>
    <row r="338" spans="1:19" s="12" customFormat="1" ht="15" customHeight="1" x14ac:dyDescent="0.25">
      <c r="A338" s="26" t="s">
        <v>656</v>
      </c>
      <c r="B338" s="26" t="s">
        <v>657</v>
      </c>
      <c r="C338" s="26"/>
      <c r="D338" s="26" t="s">
        <v>34</v>
      </c>
      <c r="E338" s="27">
        <v>56300</v>
      </c>
      <c r="F338" s="27">
        <v>58257</v>
      </c>
      <c r="G338" s="27">
        <v>56785</v>
      </c>
      <c r="H338" s="27">
        <v>54103</v>
      </c>
      <c r="I338" s="27">
        <v>53169</v>
      </c>
      <c r="J338" s="27">
        <v>51765</v>
      </c>
      <c r="K338" s="27">
        <v>52414</v>
      </c>
      <c r="L338" s="27">
        <v>54734</v>
      </c>
      <c r="M338" s="27">
        <v>53431</v>
      </c>
      <c r="N338" s="27">
        <v>50354</v>
      </c>
      <c r="O338" s="27">
        <v>45956</v>
      </c>
      <c r="P338" s="27">
        <v>49564</v>
      </c>
      <c r="Q338" s="27">
        <v>52620</v>
      </c>
      <c r="R338" s="28">
        <f>Number_of_planning_application_decisions[[#This Row],[2021/22]]-Number_of_planning_application_decisions[[#This Row],[2020/21]]</f>
        <v>3056</v>
      </c>
      <c r="S338" s="29">
        <v>6.1657654749414897E-2</v>
      </c>
    </row>
    <row r="339" spans="1:19" ht="15" customHeight="1" x14ac:dyDescent="0.25">
      <c r="A339" t="s">
        <v>658</v>
      </c>
      <c r="D339" t="s">
        <v>659</v>
      </c>
      <c r="E339" s="30">
        <v>2852</v>
      </c>
      <c r="F339" s="30">
        <v>2879</v>
      </c>
      <c r="G339" s="30">
        <v>2780</v>
      </c>
      <c r="H339" s="30">
        <v>2756</v>
      </c>
      <c r="I339" s="30">
        <v>2808</v>
      </c>
      <c r="J339" s="30">
        <v>2729</v>
      </c>
      <c r="K339" s="30">
        <v>2793</v>
      </c>
      <c r="L339" s="30">
        <v>3133</v>
      </c>
      <c r="M339" s="30">
        <v>2918</v>
      </c>
      <c r="N339" s="30">
        <v>2634</v>
      </c>
      <c r="O339" s="30">
        <v>2541</v>
      </c>
      <c r="P339" s="30">
        <v>2672</v>
      </c>
      <c r="Q339" s="30">
        <v>2691</v>
      </c>
      <c r="R339" s="31">
        <f>Number_of_planning_application_decisions[[#This Row],[2021/22]]-Number_of_planning_application_decisions[[#This Row],[2020/21]]</f>
        <v>19</v>
      </c>
      <c r="S339" s="21">
        <v>7.1107784431137721E-3</v>
      </c>
    </row>
    <row r="340" spans="1:19" s="12" customFormat="1" ht="15" customHeight="1" x14ac:dyDescent="0.25">
      <c r="A340" s="12" t="s">
        <v>660</v>
      </c>
      <c r="C340" s="32" t="s">
        <v>661</v>
      </c>
      <c r="D340" s="32" t="s">
        <v>662</v>
      </c>
      <c r="E340" s="33">
        <v>7610</v>
      </c>
      <c r="F340" s="33">
        <v>7514</v>
      </c>
      <c r="G340" s="33">
        <v>7645</v>
      </c>
      <c r="H340" s="33">
        <v>7608</v>
      </c>
      <c r="I340" s="33">
        <v>7235</v>
      </c>
      <c r="J340" s="33">
        <v>6967</v>
      </c>
      <c r="K340" s="33">
        <v>6897</v>
      </c>
      <c r="L340" s="33">
        <v>7278</v>
      </c>
      <c r="M340" s="33">
        <v>7313</v>
      </c>
      <c r="N340" s="33">
        <v>6916</v>
      </c>
      <c r="O340" s="33">
        <v>6269</v>
      </c>
      <c r="P340" s="33">
        <v>6870</v>
      </c>
      <c r="Q340" s="33">
        <v>7351</v>
      </c>
      <c r="R340" s="34">
        <f>Number_of_planning_application_decisions[[#This Row],[2021/22]]-Number_of_planning_application_decisions[[#This Row],[2020/21]]</f>
        <v>481</v>
      </c>
      <c r="S340" s="35">
        <v>7.0014556040756917E-2</v>
      </c>
    </row>
    <row r="341" spans="1:19" s="12" customFormat="1" ht="15" customHeight="1" x14ac:dyDescent="0.25">
      <c r="A341" s="32"/>
      <c r="B341" s="32"/>
      <c r="C341" s="32" t="s">
        <v>663</v>
      </c>
      <c r="D341" s="32" t="s">
        <v>34</v>
      </c>
      <c r="E341" s="33"/>
      <c r="F341" s="33"/>
      <c r="G341" s="33"/>
      <c r="H341" s="33"/>
      <c r="I341" s="33"/>
      <c r="J341" s="33"/>
      <c r="K341" s="33"/>
      <c r="L341" s="33"/>
      <c r="M341" s="33"/>
      <c r="N341" s="33"/>
      <c r="O341" s="33"/>
      <c r="P341" s="33"/>
      <c r="Q341" s="33"/>
      <c r="R341" s="34"/>
      <c r="S341" s="35"/>
    </row>
    <row r="342" spans="1:19" ht="15" customHeight="1" x14ac:dyDescent="0.25">
      <c r="A342" t="s">
        <v>664</v>
      </c>
      <c r="D342" t="s">
        <v>665</v>
      </c>
      <c r="E342" s="30">
        <v>1941</v>
      </c>
      <c r="F342" s="30">
        <v>1995</v>
      </c>
      <c r="G342" s="30">
        <v>2106</v>
      </c>
      <c r="H342" s="30">
        <v>1998</v>
      </c>
      <c r="I342" s="30">
        <v>2071</v>
      </c>
      <c r="J342" s="30">
        <v>1923</v>
      </c>
      <c r="K342" s="30">
        <v>1937</v>
      </c>
      <c r="L342" s="30">
        <v>1987</v>
      </c>
      <c r="M342" s="30">
        <v>1937</v>
      </c>
      <c r="N342" s="30">
        <v>1830</v>
      </c>
      <c r="O342" s="30">
        <v>1782</v>
      </c>
      <c r="P342" s="30">
        <v>1943</v>
      </c>
      <c r="Q342" s="30">
        <v>1966</v>
      </c>
      <c r="R342" s="31">
        <f>Number_of_planning_application_decisions[[#This Row],[2021/22]]-Number_of_planning_application_decisions[[#This Row],[2020/21]]</f>
        <v>23</v>
      </c>
      <c r="S342" s="21">
        <v>1.1837364899639732E-2</v>
      </c>
    </row>
    <row r="343" spans="1:19" ht="15" customHeight="1" x14ac:dyDescent="0.25">
      <c r="A343" t="s">
        <v>666</v>
      </c>
      <c r="D343" t="s">
        <v>667</v>
      </c>
      <c r="E343" s="30">
        <v>953</v>
      </c>
      <c r="F343" s="30">
        <v>1100</v>
      </c>
      <c r="G343" s="30">
        <v>987</v>
      </c>
      <c r="H343" s="30">
        <v>873</v>
      </c>
      <c r="I343" s="30">
        <v>815</v>
      </c>
      <c r="J343" s="30">
        <v>693</v>
      </c>
      <c r="K343" s="30">
        <v>814</v>
      </c>
      <c r="L343" s="30">
        <v>872</v>
      </c>
      <c r="M343" s="30">
        <v>663</v>
      </c>
      <c r="N343" s="30">
        <v>724</v>
      </c>
      <c r="O343" s="30">
        <v>641</v>
      </c>
      <c r="P343" s="30">
        <v>750</v>
      </c>
      <c r="Q343" s="30">
        <v>687</v>
      </c>
      <c r="R343" s="31">
        <f>Number_of_planning_application_decisions[[#This Row],[2021/22]]-Number_of_planning_application_decisions[[#This Row],[2020/21]]</f>
        <v>-63</v>
      </c>
      <c r="S343" s="21">
        <v>-8.4000000000000005E-2</v>
      </c>
    </row>
    <row r="344" spans="1:19" ht="15" customHeight="1" x14ac:dyDescent="0.25">
      <c r="A344" t="s">
        <v>668</v>
      </c>
      <c r="D344" t="s">
        <v>669</v>
      </c>
      <c r="E344" s="30">
        <v>1143</v>
      </c>
      <c r="F344" s="30">
        <v>1213</v>
      </c>
      <c r="G344" s="30">
        <v>1237</v>
      </c>
      <c r="H344" s="30">
        <v>1112</v>
      </c>
      <c r="I344" s="30">
        <v>1098</v>
      </c>
      <c r="J344" s="30">
        <v>915</v>
      </c>
      <c r="K344" s="30">
        <v>919</v>
      </c>
      <c r="L344" s="30">
        <v>1001</v>
      </c>
      <c r="M344" s="30">
        <v>1035</v>
      </c>
      <c r="N344" s="30">
        <v>973</v>
      </c>
      <c r="O344" s="30">
        <v>810</v>
      </c>
      <c r="P344" s="30">
        <v>961</v>
      </c>
      <c r="Q344" s="30">
        <v>1001</v>
      </c>
      <c r="R344" s="31">
        <f>Number_of_planning_application_decisions[[#This Row],[2021/22]]-Number_of_planning_application_decisions[[#This Row],[2020/21]]</f>
        <v>40</v>
      </c>
      <c r="S344" s="21">
        <v>4.1623309053069719E-2</v>
      </c>
    </row>
    <row r="345" spans="1:19" ht="15" customHeight="1" x14ac:dyDescent="0.25">
      <c r="A345" t="s">
        <v>670</v>
      </c>
      <c r="D345" t="s">
        <v>671</v>
      </c>
      <c r="E345" s="30">
        <v>1191</v>
      </c>
      <c r="F345" s="30">
        <v>1355</v>
      </c>
      <c r="G345" s="30">
        <v>1239</v>
      </c>
      <c r="H345" s="30">
        <v>1245</v>
      </c>
      <c r="I345" s="30">
        <v>1157</v>
      </c>
      <c r="J345" s="30">
        <v>1118</v>
      </c>
      <c r="K345" s="30">
        <v>1097</v>
      </c>
      <c r="L345" s="30">
        <v>1141</v>
      </c>
      <c r="M345" s="30">
        <v>1189</v>
      </c>
      <c r="N345" s="30">
        <v>1027</v>
      </c>
      <c r="O345" s="30">
        <v>947</v>
      </c>
      <c r="P345" s="30">
        <v>1109</v>
      </c>
      <c r="Q345" s="30">
        <v>1195</v>
      </c>
      <c r="R345" s="31">
        <f>Number_of_planning_application_decisions[[#This Row],[2021/22]]-Number_of_planning_application_decisions[[#This Row],[2020/21]]</f>
        <v>86</v>
      </c>
      <c r="S345" s="21">
        <v>7.7547339945897201E-2</v>
      </c>
    </row>
    <row r="346" spans="1:19" ht="15" customHeight="1" x14ac:dyDescent="0.25">
      <c r="A346" t="s">
        <v>672</v>
      </c>
      <c r="D346" t="s">
        <v>673</v>
      </c>
      <c r="E346" s="30">
        <v>1224</v>
      </c>
      <c r="F346" s="30">
        <v>1380</v>
      </c>
      <c r="G346" s="30">
        <v>1266</v>
      </c>
      <c r="H346" s="30">
        <v>1171</v>
      </c>
      <c r="I346" s="30">
        <v>1167</v>
      </c>
      <c r="J346" s="30">
        <v>983</v>
      </c>
      <c r="K346" s="30">
        <v>1027</v>
      </c>
      <c r="L346" s="30">
        <v>1079</v>
      </c>
      <c r="M346" s="30">
        <v>957</v>
      </c>
      <c r="N346" s="30">
        <v>992</v>
      </c>
      <c r="O346" s="30">
        <v>881</v>
      </c>
      <c r="P346" s="30">
        <v>1180</v>
      </c>
      <c r="Q346" s="30">
        <v>1092</v>
      </c>
      <c r="R346" s="31">
        <f>Number_of_planning_application_decisions[[#This Row],[2021/22]]-Number_of_planning_application_decisions[[#This Row],[2020/21]]</f>
        <v>-88</v>
      </c>
      <c r="S346" s="21">
        <v>-7.4576271186440682E-2</v>
      </c>
    </row>
    <row r="347" spans="1:19" x14ac:dyDescent="0.25">
      <c r="A347" t="s">
        <v>674</v>
      </c>
      <c r="D347" t="s">
        <v>675</v>
      </c>
      <c r="E347" s="30">
        <v>1453</v>
      </c>
      <c r="F347" s="30">
        <v>1658</v>
      </c>
      <c r="G347" s="30">
        <v>1797</v>
      </c>
      <c r="H347" s="30">
        <v>1532</v>
      </c>
      <c r="I347" s="30">
        <v>1490</v>
      </c>
      <c r="J347" s="30">
        <v>1445</v>
      </c>
      <c r="K347" s="30">
        <v>1569</v>
      </c>
      <c r="L347" s="30">
        <v>1401</v>
      </c>
      <c r="M347" s="30">
        <v>1535</v>
      </c>
      <c r="N347" s="30">
        <v>1396</v>
      </c>
      <c r="O347" s="30">
        <v>1348</v>
      </c>
      <c r="P347" s="30">
        <v>1358</v>
      </c>
      <c r="Q347" s="30">
        <v>1364</v>
      </c>
      <c r="R347" s="31">
        <f>Number_of_planning_application_decisions[[#This Row],[2021/22]]-Number_of_planning_application_decisions[[#This Row],[2020/21]]</f>
        <v>6</v>
      </c>
      <c r="S347" s="21">
        <v>4.418262150220913E-3</v>
      </c>
    </row>
    <row r="348" spans="1:19" x14ac:dyDescent="0.25">
      <c r="A348" t="s">
        <v>676</v>
      </c>
      <c r="D348" t="s">
        <v>677</v>
      </c>
      <c r="E348" s="30">
        <v>1356</v>
      </c>
      <c r="F348" s="30">
        <v>1327</v>
      </c>
      <c r="G348" s="30">
        <v>1335</v>
      </c>
      <c r="H348" s="30">
        <v>1271</v>
      </c>
      <c r="I348" s="30">
        <v>1154</v>
      </c>
      <c r="J348" s="30">
        <v>1158</v>
      </c>
      <c r="K348" s="30">
        <v>1150</v>
      </c>
      <c r="L348" s="30">
        <v>1109</v>
      </c>
      <c r="M348" s="30">
        <v>1109</v>
      </c>
      <c r="N348" s="30">
        <v>1023</v>
      </c>
      <c r="O348" s="30">
        <v>969</v>
      </c>
      <c r="P348" s="30">
        <v>993</v>
      </c>
      <c r="Q348" s="30">
        <v>980</v>
      </c>
      <c r="R348" s="31">
        <f>Number_of_planning_application_decisions[[#This Row],[2021/22]]-Number_of_planning_application_decisions[[#This Row],[2020/21]]</f>
        <v>-13</v>
      </c>
      <c r="S348" s="21">
        <v>-1.3091641490433032E-2</v>
      </c>
    </row>
    <row r="349" spans="1:19" ht="15" customHeight="1" x14ac:dyDescent="0.25">
      <c r="A349" t="s">
        <v>678</v>
      </c>
      <c r="D349" t="s">
        <v>679</v>
      </c>
      <c r="E349" s="30">
        <v>1131</v>
      </c>
      <c r="F349" s="30">
        <v>1219</v>
      </c>
      <c r="G349" s="30">
        <v>1139</v>
      </c>
      <c r="H349" s="30">
        <v>1018</v>
      </c>
      <c r="I349" s="30">
        <v>1013</v>
      </c>
      <c r="J349" s="30">
        <v>858</v>
      </c>
      <c r="K349" s="30">
        <v>885</v>
      </c>
      <c r="L349" s="30">
        <v>812</v>
      </c>
      <c r="M349" s="30">
        <v>857</v>
      </c>
      <c r="N349" s="30">
        <v>891</v>
      </c>
      <c r="O349" s="30">
        <v>745</v>
      </c>
      <c r="P349" s="30">
        <v>901</v>
      </c>
      <c r="Q349" s="30">
        <v>887</v>
      </c>
      <c r="R349" s="31">
        <f>Number_of_planning_application_decisions[[#This Row],[2021/22]]-Number_of_planning_application_decisions[[#This Row],[2020/21]]</f>
        <v>-14</v>
      </c>
      <c r="S349" s="21">
        <v>-1.5538290788013319E-2</v>
      </c>
    </row>
    <row r="350" spans="1:19" ht="15" customHeight="1" x14ac:dyDescent="0.25">
      <c r="A350" t="s">
        <v>680</v>
      </c>
      <c r="D350" t="s">
        <v>681</v>
      </c>
      <c r="E350" s="30">
        <v>937</v>
      </c>
      <c r="F350" s="30">
        <v>920</v>
      </c>
      <c r="G350" s="30">
        <v>949</v>
      </c>
      <c r="H350" s="30">
        <v>859</v>
      </c>
      <c r="I350" s="30">
        <v>809</v>
      </c>
      <c r="J350" s="30">
        <v>844</v>
      </c>
      <c r="K350" s="30">
        <v>836</v>
      </c>
      <c r="L350" s="30">
        <v>820</v>
      </c>
      <c r="M350" s="30">
        <v>831</v>
      </c>
      <c r="N350" s="30">
        <v>795</v>
      </c>
      <c r="O350" s="30">
        <v>707</v>
      </c>
      <c r="P350" s="30">
        <v>827</v>
      </c>
      <c r="Q350" s="30">
        <v>891</v>
      </c>
      <c r="R350" s="31">
        <f>Number_of_planning_application_decisions[[#This Row],[2021/22]]-Number_of_planning_application_decisions[[#This Row],[2020/21]]</f>
        <v>64</v>
      </c>
      <c r="S350" s="21">
        <v>7.7388149939540504E-2</v>
      </c>
    </row>
    <row r="351" spans="1:19" ht="15" customHeight="1" x14ac:dyDescent="0.25">
      <c r="A351" t="s">
        <v>682</v>
      </c>
      <c r="D351" t="s">
        <v>683</v>
      </c>
      <c r="E351" s="30">
        <v>678</v>
      </c>
      <c r="F351" s="30">
        <v>682</v>
      </c>
      <c r="G351" s="30">
        <v>592</v>
      </c>
      <c r="H351" s="30">
        <v>581</v>
      </c>
      <c r="I351" s="30">
        <v>514</v>
      </c>
      <c r="J351" s="30">
        <v>548</v>
      </c>
      <c r="K351" s="30">
        <v>503</v>
      </c>
      <c r="L351" s="30">
        <v>456</v>
      </c>
      <c r="M351" s="30">
        <v>506</v>
      </c>
      <c r="N351" s="30">
        <v>486</v>
      </c>
      <c r="O351" s="30">
        <v>466</v>
      </c>
      <c r="P351" s="30">
        <v>440</v>
      </c>
      <c r="Q351" s="30">
        <v>483</v>
      </c>
      <c r="R351" s="31">
        <f>Number_of_planning_application_decisions[[#This Row],[2021/22]]-Number_of_planning_application_decisions[[#This Row],[2020/21]]</f>
        <v>43</v>
      </c>
      <c r="S351" s="21">
        <v>9.7727272727272732E-2</v>
      </c>
    </row>
    <row r="352" spans="1:19" s="12" customFormat="1" x14ac:dyDescent="0.25">
      <c r="A352" s="32"/>
      <c r="B352" s="32"/>
      <c r="C352" s="32" t="s">
        <v>684</v>
      </c>
      <c r="D352" s="32" t="s">
        <v>34</v>
      </c>
      <c r="E352" s="33"/>
      <c r="F352" s="33"/>
      <c r="G352" s="33"/>
      <c r="H352" s="33"/>
      <c r="I352" s="33"/>
      <c r="J352" s="33"/>
      <c r="K352" s="33"/>
      <c r="L352" s="33"/>
      <c r="M352" s="33"/>
      <c r="N352" s="33"/>
      <c r="O352" s="33"/>
      <c r="P352" s="33"/>
      <c r="Q352" s="33"/>
      <c r="R352" s="34"/>
      <c r="S352" s="35"/>
    </row>
    <row r="353" spans="1:19" ht="17.25" x14ac:dyDescent="0.25">
      <c r="A353" t="s">
        <v>685</v>
      </c>
      <c r="D353" t="s">
        <v>686</v>
      </c>
      <c r="E353" s="30">
        <v>3374</v>
      </c>
      <c r="F353" s="30">
        <v>3351</v>
      </c>
      <c r="G353" s="30">
        <v>3139</v>
      </c>
      <c r="H353" s="30">
        <v>2993</v>
      </c>
      <c r="I353" s="30">
        <v>2989</v>
      </c>
      <c r="J353" s="30">
        <v>2875</v>
      </c>
      <c r="K353" s="30">
        <v>3266</v>
      </c>
      <c r="L353" s="30">
        <v>3355</v>
      </c>
      <c r="M353" s="30">
        <v>3268</v>
      </c>
      <c r="N353" s="30">
        <v>2998</v>
      </c>
      <c r="O353" s="30">
        <v>2452</v>
      </c>
      <c r="P353" s="30">
        <v>2965</v>
      </c>
      <c r="Q353" s="30">
        <v>3384</v>
      </c>
      <c r="R353" s="31">
        <f>Number_of_planning_application_decisions[[#This Row],[2021/22]]-Number_of_planning_application_decisions[[#This Row],[2020/21]]</f>
        <v>419</v>
      </c>
      <c r="S353" s="21">
        <v>0.14131534569983137</v>
      </c>
    </row>
    <row r="354" spans="1:19" ht="17.25" x14ac:dyDescent="0.25">
      <c r="A354" t="s">
        <v>687</v>
      </c>
      <c r="D354" t="s">
        <v>688</v>
      </c>
      <c r="E354" s="30">
        <v>4678</v>
      </c>
      <c r="F354" s="30">
        <v>3955</v>
      </c>
      <c r="G354" s="30">
        <v>4821</v>
      </c>
      <c r="H354" s="30">
        <v>4507</v>
      </c>
      <c r="I354" s="30">
        <v>4199</v>
      </c>
      <c r="J354" s="30">
        <v>4162</v>
      </c>
      <c r="K354" s="30">
        <v>4096</v>
      </c>
      <c r="L354" s="30">
        <v>4512</v>
      </c>
      <c r="M354" s="30">
        <v>4200</v>
      </c>
      <c r="N354" s="30">
        <v>3890</v>
      </c>
      <c r="O354" s="30">
        <v>3612</v>
      </c>
      <c r="P354" s="30">
        <v>3407</v>
      </c>
      <c r="Q354" s="30">
        <v>4681</v>
      </c>
      <c r="R354" s="31">
        <f>Number_of_planning_application_decisions[[#This Row],[2021/22]]-Number_of_planning_application_decisions[[#This Row],[2020/21]]</f>
        <v>1274</v>
      </c>
      <c r="S354" s="21">
        <v>0.37393601408864102</v>
      </c>
    </row>
    <row r="355" spans="1:19" s="12" customFormat="1" x14ac:dyDescent="0.25">
      <c r="A355" s="32"/>
      <c r="B355" s="32"/>
      <c r="C355" s="32" t="s">
        <v>689</v>
      </c>
      <c r="D355" s="32" t="s">
        <v>34</v>
      </c>
      <c r="E355" s="33"/>
      <c r="F355" s="33"/>
      <c r="G355" s="33"/>
      <c r="H355" s="33"/>
      <c r="I355" s="33"/>
      <c r="J355" s="33"/>
      <c r="K355" s="33"/>
      <c r="L355" s="33"/>
      <c r="M355" s="33"/>
      <c r="N355" s="33"/>
      <c r="O355" s="33"/>
      <c r="P355" s="33"/>
      <c r="Q355" s="33"/>
      <c r="R355" s="34"/>
      <c r="S355" s="35"/>
    </row>
    <row r="356" spans="1:19" x14ac:dyDescent="0.25">
      <c r="A356" t="s">
        <v>690</v>
      </c>
      <c r="D356" t="s">
        <v>691</v>
      </c>
      <c r="E356" s="30">
        <v>1090</v>
      </c>
      <c r="F356" s="30">
        <v>1184</v>
      </c>
      <c r="G356" s="30">
        <v>1116</v>
      </c>
      <c r="H356" s="30">
        <v>1117</v>
      </c>
      <c r="I356" s="30">
        <v>1198</v>
      </c>
      <c r="J356" s="30">
        <v>1154</v>
      </c>
      <c r="K356" s="30">
        <v>1234</v>
      </c>
      <c r="L356" s="30">
        <v>1349</v>
      </c>
      <c r="M356" s="30">
        <v>1378</v>
      </c>
      <c r="N356" s="30">
        <v>1302</v>
      </c>
      <c r="O356" s="30">
        <v>1232</v>
      </c>
      <c r="P356" s="30">
        <v>1423</v>
      </c>
      <c r="Q356" s="30">
        <v>1373</v>
      </c>
      <c r="R356" s="31">
        <f>Number_of_planning_application_decisions[[#This Row],[2021/22]]-Number_of_planning_application_decisions[[#This Row],[2020/21]]</f>
        <v>-50</v>
      </c>
      <c r="S356" s="21">
        <v>-3.5137034434293744E-2</v>
      </c>
    </row>
    <row r="357" spans="1:19" x14ac:dyDescent="0.25">
      <c r="A357" t="s">
        <v>692</v>
      </c>
      <c r="D357" t="s">
        <v>693</v>
      </c>
      <c r="E357" s="30">
        <v>1657</v>
      </c>
      <c r="F357" s="30">
        <v>1667</v>
      </c>
      <c r="G357" s="30">
        <v>1710</v>
      </c>
      <c r="H357" s="30">
        <v>1683</v>
      </c>
      <c r="I357" s="30">
        <v>1654</v>
      </c>
      <c r="J357" s="30">
        <v>1686</v>
      </c>
      <c r="K357" s="30">
        <v>1784</v>
      </c>
      <c r="L357" s="30">
        <v>1899</v>
      </c>
      <c r="M357" s="30">
        <v>1717</v>
      </c>
      <c r="N357" s="30">
        <v>1651</v>
      </c>
      <c r="O357" s="30">
        <v>1571</v>
      </c>
      <c r="P357" s="30">
        <v>1556</v>
      </c>
      <c r="Q357" s="30">
        <v>1810</v>
      </c>
      <c r="R357" s="31">
        <f>Number_of_planning_application_decisions[[#This Row],[2021/22]]-Number_of_planning_application_decisions[[#This Row],[2020/21]]</f>
        <v>254</v>
      </c>
      <c r="S357" s="21">
        <v>0.16323907455012854</v>
      </c>
    </row>
    <row r="358" spans="1:19" x14ac:dyDescent="0.25">
      <c r="A358" t="s">
        <v>694</v>
      </c>
      <c r="D358" t="s">
        <v>695</v>
      </c>
      <c r="E358" s="30">
        <v>1088</v>
      </c>
      <c r="F358" s="30">
        <v>1103</v>
      </c>
      <c r="G358" s="30">
        <v>975</v>
      </c>
      <c r="H358" s="30">
        <v>912</v>
      </c>
      <c r="I358" s="30">
        <v>905</v>
      </c>
      <c r="J358" s="30">
        <v>910</v>
      </c>
      <c r="K358" s="30">
        <v>870</v>
      </c>
      <c r="L358" s="30">
        <v>917</v>
      </c>
      <c r="M358" s="30">
        <v>908</v>
      </c>
      <c r="N358" s="30">
        <v>932</v>
      </c>
      <c r="O358" s="30">
        <v>789</v>
      </c>
      <c r="P358" s="30">
        <v>869</v>
      </c>
      <c r="Q358" s="30">
        <v>939</v>
      </c>
      <c r="R358" s="31">
        <f>Number_of_planning_application_decisions[[#This Row],[2021/22]]-Number_of_planning_application_decisions[[#This Row],[2020/21]]</f>
        <v>70</v>
      </c>
      <c r="S358" s="21">
        <v>8.0552359033371698E-2</v>
      </c>
    </row>
    <row r="359" spans="1:19" x14ac:dyDescent="0.25">
      <c r="A359" t="s">
        <v>696</v>
      </c>
      <c r="D359" t="s">
        <v>697</v>
      </c>
      <c r="E359" s="30">
        <v>841</v>
      </c>
      <c r="F359" s="30">
        <v>758</v>
      </c>
      <c r="G359" s="30" t="s">
        <v>53</v>
      </c>
      <c r="H359" s="30">
        <v>687</v>
      </c>
      <c r="I359" s="30">
        <v>728</v>
      </c>
      <c r="J359" s="30">
        <v>658</v>
      </c>
      <c r="K359" s="30">
        <v>749</v>
      </c>
      <c r="L359" s="30">
        <v>694</v>
      </c>
      <c r="M359" s="30">
        <v>608</v>
      </c>
      <c r="N359" s="30">
        <v>625</v>
      </c>
      <c r="O359" s="30">
        <v>518</v>
      </c>
      <c r="P359" s="30">
        <v>638</v>
      </c>
      <c r="Q359" s="30">
        <v>737</v>
      </c>
      <c r="R359" s="31">
        <f>Number_of_planning_application_decisions[[#This Row],[2021/22]]-Number_of_planning_application_decisions[[#This Row],[2020/21]]</f>
        <v>99</v>
      </c>
      <c r="S359" s="21">
        <v>0.15517241379310345</v>
      </c>
    </row>
    <row r="360" spans="1:19" x14ac:dyDescent="0.25">
      <c r="A360" t="s">
        <v>698</v>
      </c>
      <c r="D360" t="s">
        <v>699</v>
      </c>
      <c r="E360" s="30">
        <v>1863</v>
      </c>
      <c r="F360" s="30">
        <v>2113</v>
      </c>
      <c r="G360" s="30">
        <v>1936</v>
      </c>
      <c r="H360" s="30">
        <v>1964</v>
      </c>
      <c r="I360" s="30">
        <v>1968</v>
      </c>
      <c r="J360" s="30">
        <v>1852</v>
      </c>
      <c r="K360" s="30">
        <v>1954</v>
      </c>
      <c r="L360" s="30">
        <v>1909</v>
      </c>
      <c r="M360" s="30">
        <v>1911</v>
      </c>
      <c r="N360" s="30">
        <v>1910</v>
      </c>
      <c r="O360" s="30">
        <v>1769</v>
      </c>
      <c r="P360" s="30">
        <v>1957</v>
      </c>
      <c r="Q360" s="30">
        <v>1707</v>
      </c>
      <c r="R360" s="31">
        <f>Number_of_planning_application_decisions[[#This Row],[2021/22]]-Number_of_planning_application_decisions[[#This Row],[2020/21]]</f>
        <v>-250</v>
      </c>
      <c r="S360" s="21">
        <v>-0.12774655084312725</v>
      </c>
    </row>
    <row r="361" spans="1:19" x14ac:dyDescent="0.25">
      <c r="A361" t="s">
        <v>700</v>
      </c>
      <c r="D361" t="s">
        <v>701</v>
      </c>
      <c r="E361" s="30">
        <v>1609</v>
      </c>
      <c r="F361" s="30">
        <v>1578</v>
      </c>
      <c r="G361" s="30">
        <v>1557</v>
      </c>
      <c r="H361" s="30">
        <v>1451</v>
      </c>
      <c r="I361" s="30">
        <v>1593</v>
      </c>
      <c r="J361" s="30">
        <v>1528</v>
      </c>
      <c r="K361" s="30">
        <v>1554</v>
      </c>
      <c r="L361" s="30">
        <v>1646</v>
      </c>
      <c r="M361" s="30">
        <v>1487</v>
      </c>
      <c r="N361" s="30">
        <v>1418</v>
      </c>
      <c r="O361" s="30">
        <v>1262</v>
      </c>
      <c r="P361" s="30">
        <v>1647</v>
      </c>
      <c r="Q361" s="30">
        <v>1556</v>
      </c>
      <c r="R361" s="31">
        <f>Number_of_planning_application_decisions[[#This Row],[2021/22]]-Number_of_planning_application_decisions[[#This Row],[2020/21]]</f>
        <v>-91</v>
      </c>
      <c r="S361" s="21">
        <v>-5.525197328476017E-2</v>
      </c>
    </row>
    <row r="362" spans="1:19" x14ac:dyDescent="0.25">
      <c r="A362" t="s">
        <v>702</v>
      </c>
      <c r="D362" t="s">
        <v>703</v>
      </c>
      <c r="E362" s="30">
        <v>932</v>
      </c>
      <c r="F362" s="30">
        <v>998</v>
      </c>
      <c r="G362" s="30" t="s">
        <v>53</v>
      </c>
      <c r="H362" s="30">
        <v>876</v>
      </c>
      <c r="I362" s="30">
        <v>901</v>
      </c>
      <c r="J362" s="30">
        <v>907</v>
      </c>
      <c r="K362" s="30">
        <v>938</v>
      </c>
      <c r="L362" s="30">
        <v>926</v>
      </c>
      <c r="M362" s="30">
        <v>867</v>
      </c>
      <c r="N362" s="30">
        <v>821</v>
      </c>
      <c r="O362" s="30">
        <v>711</v>
      </c>
      <c r="P362" s="30">
        <v>834</v>
      </c>
      <c r="Q362" s="30">
        <v>1085</v>
      </c>
      <c r="R362" s="31">
        <f>Number_of_planning_application_decisions[[#This Row],[2021/22]]-Number_of_planning_application_decisions[[#This Row],[2020/21]]</f>
        <v>251</v>
      </c>
      <c r="S362" s="21">
        <v>0.30095923261390889</v>
      </c>
    </row>
    <row r="363" spans="1:19" s="12" customFormat="1" x14ac:dyDescent="0.25">
      <c r="A363" s="12" t="s">
        <v>704</v>
      </c>
      <c r="C363" s="32" t="s">
        <v>705</v>
      </c>
      <c r="D363" s="32" t="s">
        <v>705</v>
      </c>
      <c r="E363" s="33">
        <v>122</v>
      </c>
      <c r="F363" s="33">
        <v>90</v>
      </c>
      <c r="G363" s="33">
        <v>116</v>
      </c>
      <c r="H363" s="33">
        <v>107</v>
      </c>
      <c r="I363" s="33">
        <v>76</v>
      </c>
      <c r="J363" s="33">
        <v>63</v>
      </c>
      <c r="K363" s="33">
        <v>63</v>
      </c>
      <c r="L363" s="33">
        <v>85</v>
      </c>
      <c r="M363" s="33">
        <v>67</v>
      </c>
      <c r="N363" s="33">
        <v>42</v>
      </c>
      <c r="O363" s="33">
        <v>56</v>
      </c>
      <c r="P363" s="33">
        <v>96</v>
      </c>
      <c r="Q363" s="33">
        <v>76</v>
      </c>
      <c r="R363" s="34">
        <f>Number_of_planning_application_decisions[[#This Row],[2021/22]]-Number_of_planning_application_decisions[[#This Row],[2020/21]]</f>
        <v>-20</v>
      </c>
      <c r="S363" s="35">
        <v>-0.20833333333333334</v>
      </c>
    </row>
    <row r="364" spans="1:19" s="12" customFormat="1" x14ac:dyDescent="0.25">
      <c r="A364" s="32"/>
      <c r="B364" s="32"/>
      <c r="C364" s="32" t="s">
        <v>706</v>
      </c>
      <c r="D364" s="32" t="s">
        <v>34</v>
      </c>
      <c r="E364" s="33"/>
      <c r="F364" s="33"/>
      <c r="G364" s="33"/>
      <c r="H364" s="33"/>
      <c r="I364" s="33"/>
      <c r="J364" s="33"/>
      <c r="K364" s="33"/>
      <c r="L364" s="33"/>
      <c r="M364" s="33"/>
      <c r="N364" s="33"/>
      <c r="O364" s="33"/>
      <c r="P364" s="33"/>
      <c r="Q364" s="33"/>
      <c r="R364" s="34"/>
      <c r="S364" s="35"/>
    </row>
    <row r="365" spans="1:19" x14ac:dyDescent="0.25">
      <c r="A365" t="s">
        <v>707</v>
      </c>
      <c r="D365" t="s">
        <v>708</v>
      </c>
      <c r="E365" s="30">
        <v>1987</v>
      </c>
      <c r="F365" s="30">
        <v>2193</v>
      </c>
      <c r="G365" s="30">
        <v>2009</v>
      </c>
      <c r="H365" s="30">
        <v>2114</v>
      </c>
      <c r="I365" s="30">
        <v>2253</v>
      </c>
      <c r="J365" s="30">
        <v>2152</v>
      </c>
      <c r="K365" s="30">
        <v>2198</v>
      </c>
      <c r="L365" s="30">
        <v>2440</v>
      </c>
      <c r="M365" s="30">
        <v>2459</v>
      </c>
      <c r="N365" s="30">
        <v>2264</v>
      </c>
      <c r="O365" s="30">
        <v>2069</v>
      </c>
      <c r="P365" s="30">
        <v>2202</v>
      </c>
      <c r="Q365" s="30">
        <v>2133</v>
      </c>
      <c r="R365" s="31">
        <f>Number_of_planning_application_decisions[[#This Row],[2021/22]]-Number_of_planning_application_decisions[[#This Row],[2020/21]]</f>
        <v>-69</v>
      </c>
      <c r="S365" s="21">
        <v>-3.1335149863760216E-2</v>
      </c>
    </row>
    <row r="366" spans="1:19" x14ac:dyDescent="0.25">
      <c r="A366" t="s">
        <v>709</v>
      </c>
      <c r="D366" t="s">
        <v>710</v>
      </c>
      <c r="E366" s="30">
        <v>1416</v>
      </c>
      <c r="F366" s="30">
        <v>1512</v>
      </c>
      <c r="G366" s="30">
        <v>1416</v>
      </c>
      <c r="H366" s="30">
        <v>1312</v>
      </c>
      <c r="I366" s="30">
        <v>1359</v>
      </c>
      <c r="J366" s="30">
        <v>1490</v>
      </c>
      <c r="K366" s="30">
        <v>1255</v>
      </c>
      <c r="L366" s="30">
        <v>1376</v>
      </c>
      <c r="M366" s="30">
        <v>1265</v>
      </c>
      <c r="N366" s="30">
        <v>1258</v>
      </c>
      <c r="O366" s="30">
        <v>1260</v>
      </c>
      <c r="P366" s="30">
        <v>1204</v>
      </c>
      <c r="Q366" s="30">
        <v>1190</v>
      </c>
      <c r="R366" s="31">
        <f>Number_of_planning_application_decisions[[#This Row],[2021/22]]-Number_of_planning_application_decisions[[#This Row],[2020/21]]</f>
        <v>-14</v>
      </c>
      <c r="S366" s="21">
        <v>-1.1627906976744186E-2</v>
      </c>
    </row>
    <row r="367" spans="1:19" x14ac:dyDescent="0.25">
      <c r="A367" t="s">
        <v>711</v>
      </c>
      <c r="D367" t="s">
        <v>712</v>
      </c>
      <c r="E367" s="30">
        <v>1727</v>
      </c>
      <c r="F367" s="30">
        <v>1804</v>
      </c>
      <c r="G367" s="30">
        <v>1757</v>
      </c>
      <c r="H367" s="30">
        <v>1591</v>
      </c>
      <c r="I367" s="30">
        <v>1649</v>
      </c>
      <c r="J367" s="30">
        <v>1558</v>
      </c>
      <c r="K367" s="30">
        <v>1561</v>
      </c>
      <c r="L367" s="30">
        <v>1713</v>
      </c>
      <c r="M367" s="30">
        <v>1707</v>
      </c>
      <c r="N367" s="30">
        <v>1538</v>
      </c>
      <c r="O367" s="30">
        <v>1460</v>
      </c>
      <c r="P367" s="30">
        <v>1660</v>
      </c>
      <c r="Q367" s="30">
        <v>1587</v>
      </c>
      <c r="R367" s="31">
        <f>Number_of_planning_application_decisions[[#This Row],[2021/22]]-Number_of_planning_application_decisions[[#This Row],[2020/21]]</f>
        <v>-73</v>
      </c>
      <c r="S367" s="21">
        <v>-4.3975903614457829E-2</v>
      </c>
    </row>
    <row r="368" spans="1:19" x14ac:dyDescent="0.25">
      <c r="A368" t="s">
        <v>713</v>
      </c>
      <c r="D368" t="s">
        <v>714</v>
      </c>
      <c r="E368" s="30">
        <v>1174</v>
      </c>
      <c r="F368" s="30">
        <v>1261</v>
      </c>
      <c r="G368" s="30">
        <v>1241</v>
      </c>
      <c r="H368" s="30">
        <v>1060</v>
      </c>
      <c r="I368" s="30">
        <v>1151</v>
      </c>
      <c r="J368" s="30">
        <v>1079</v>
      </c>
      <c r="K368" s="30">
        <v>933</v>
      </c>
      <c r="L368" s="30">
        <v>1066</v>
      </c>
      <c r="M368" s="30">
        <v>1145</v>
      </c>
      <c r="N368" s="30">
        <v>1080</v>
      </c>
      <c r="O368" s="30">
        <v>1030</v>
      </c>
      <c r="P368" s="30">
        <v>983</v>
      </c>
      <c r="Q368" s="30">
        <v>1054</v>
      </c>
      <c r="R368" s="31">
        <f>Number_of_planning_application_decisions[[#This Row],[2021/22]]-Number_of_planning_application_decisions[[#This Row],[2020/21]]</f>
        <v>71</v>
      </c>
      <c r="S368" s="21">
        <v>7.2227873855544258E-2</v>
      </c>
    </row>
    <row r="369" spans="1:19" x14ac:dyDescent="0.25">
      <c r="A369" t="s">
        <v>715</v>
      </c>
      <c r="D369" t="s">
        <v>716</v>
      </c>
      <c r="E369" s="30">
        <v>1851</v>
      </c>
      <c r="F369" s="30">
        <v>1988</v>
      </c>
      <c r="G369" s="30">
        <v>1885</v>
      </c>
      <c r="H369" s="30">
        <v>1867</v>
      </c>
      <c r="I369" s="30">
        <v>1769</v>
      </c>
      <c r="J369" s="30">
        <v>1915</v>
      </c>
      <c r="K369" s="30">
        <v>1903</v>
      </c>
      <c r="L369" s="30">
        <v>2030</v>
      </c>
      <c r="M369" s="30">
        <v>1835</v>
      </c>
      <c r="N369" s="30">
        <v>1549</v>
      </c>
      <c r="O369" s="30">
        <v>1574</v>
      </c>
      <c r="P369" s="30">
        <v>1290</v>
      </c>
      <c r="Q369" s="30">
        <v>1412</v>
      </c>
      <c r="R369" s="31">
        <f>Number_of_planning_application_decisions[[#This Row],[2021/22]]-Number_of_planning_application_decisions[[#This Row],[2020/21]]</f>
        <v>122</v>
      </c>
      <c r="S369" s="21">
        <v>9.4573643410852712E-2</v>
      </c>
    </row>
    <row r="370" spans="1:19" ht="17.25" x14ac:dyDescent="0.25">
      <c r="A370" t="s">
        <v>717</v>
      </c>
      <c r="D370" t="s">
        <v>718</v>
      </c>
      <c r="E370" s="30">
        <v>1524</v>
      </c>
      <c r="F370" s="30">
        <v>1496</v>
      </c>
      <c r="G370" s="30">
        <v>1486</v>
      </c>
      <c r="H370" s="30">
        <v>1456</v>
      </c>
      <c r="I370" s="30">
        <v>1440</v>
      </c>
      <c r="J370" s="30">
        <v>1250</v>
      </c>
      <c r="K370" s="30">
        <v>1273</v>
      </c>
      <c r="L370" s="30">
        <v>1236</v>
      </c>
      <c r="M370" s="30">
        <v>1202</v>
      </c>
      <c r="N370" s="30">
        <v>1253</v>
      </c>
      <c r="O370" s="30">
        <v>1125</v>
      </c>
      <c r="P370" s="30">
        <v>1194</v>
      </c>
      <c r="Q370" s="30">
        <v>1124</v>
      </c>
      <c r="R370" s="31">
        <f>Number_of_planning_application_decisions[[#This Row],[2021/22]]-Number_of_planning_application_decisions[[#This Row],[2020/21]]</f>
        <v>-70</v>
      </c>
      <c r="S370" s="21">
        <v>-5.8626465661641543E-2</v>
      </c>
    </row>
    <row r="371" spans="1:19" s="12" customFormat="1" x14ac:dyDescent="0.25">
      <c r="A371" s="32"/>
      <c r="B371" s="32"/>
      <c r="C371" s="32" t="s">
        <v>719</v>
      </c>
      <c r="D371" s="32" t="s">
        <v>34</v>
      </c>
      <c r="E371" s="33"/>
      <c r="F371" s="33"/>
      <c r="G371" s="33"/>
      <c r="H371" s="33"/>
      <c r="I371" s="33"/>
      <c r="J371" s="33"/>
      <c r="K371" s="33"/>
      <c r="L371" s="33"/>
      <c r="M371" s="33"/>
      <c r="N371" s="33"/>
      <c r="O371" s="33"/>
      <c r="P371" s="33"/>
      <c r="Q371" s="33"/>
      <c r="R371" s="34"/>
      <c r="S371" s="35"/>
    </row>
    <row r="372" spans="1:19" x14ac:dyDescent="0.25">
      <c r="A372" t="s">
        <v>720</v>
      </c>
      <c r="D372" t="s">
        <v>721</v>
      </c>
      <c r="E372" s="30">
        <v>5570</v>
      </c>
      <c r="F372" s="30">
        <v>5794</v>
      </c>
      <c r="G372" s="30">
        <v>5720</v>
      </c>
      <c r="H372" s="30">
        <v>5230</v>
      </c>
      <c r="I372" s="30">
        <v>4928</v>
      </c>
      <c r="J372" s="30">
        <v>5372</v>
      </c>
      <c r="K372" s="30">
        <v>5247</v>
      </c>
      <c r="L372" s="30">
        <v>5318</v>
      </c>
      <c r="M372" s="30">
        <v>5426</v>
      </c>
      <c r="N372" s="30">
        <v>4965</v>
      </c>
      <c r="O372" s="30">
        <v>4505</v>
      </c>
      <c r="P372" s="30">
        <v>4680</v>
      </c>
      <c r="Q372" s="30">
        <v>5212</v>
      </c>
      <c r="R372" s="31">
        <f>Number_of_planning_application_decisions[[#This Row],[2021/22]]-Number_of_planning_application_decisions[[#This Row],[2020/21]]</f>
        <v>532</v>
      </c>
      <c r="S372" s="21">
        <v>0.11367521367521367</v>
      </c>
    </row>
    <row r="373" spans="1:19" x14ac:dyDescent="0.25">
      <c r="A373" t="s">
        <v>722</v>
      </c>
      <c r="D373" t="s">
        <v>723</v>
      </c>
      <c r="E373" s="30">
        <v>1295</v>
      </c>
      <c r="F373" s="30">
        <v>1279</v>
      </c>
      <c r="G373" s="30">
        <v>1215</v>
      </c>
      <c r="H373" s="30">
        <v>1152</v>
      </c>
      <c r="I373" s="30">
        <v>1078</v>
      </c>
      <c r="J373" s="30">
        <v>973</v>
      </c>
      <c r="K373" s="30">
        <v>1109</v>
      </c>
      <c r="L373" s="30">
        <v>1174</v>
      </c>
      <c r="M373" s="30">
        <v>1131</v>
      </c>
      <c r="N373" s="30">
        <v>1171</v>
      </c>
      <c r="O373" s="30">
        <v>855</v>
      </c>
      <c r="P373" s="30">
        <v>955</v>
      </c>
      <c r="Q373" s="30">
        <v>972</v>
      </c>
      <c r="R373" s="31">
        <f>Number_of_planning_application_decisions[[#This Row],[2021/22]]-Number_of_planning_application_decisions[[#This Row],[2020/21]]</f>
        <v>17</v>
      </c>
      <c r="S373" s="21">
        <v>1.7801047120418849E-2</v>
      </c>
    </row>
    <row r="374" spans="1:19" s="12" customFormat="1" x14ac:dyDescent="0.25">
      <c r="A374" s="26"/>
      <c r="B374" s="26" t="s">
        <v>724</v>
      </c>
      <c r="C374" s="26"/>
      <c r="D374" s="26"/>
      <c r="E374" s="27">
        <v>4830</v>
      </c>
      <c r="F374" s="27">
        <v>5052</v>
      </c>
      <c r="G374" s="27">
        <v>4985</v>
      </c>
      <c r="H374" s="27">
        <v>4675</v>
      </c>
      <c r="I374" s="27">
        <v>7068</v>
      </c>
      <c r="J374" s="27">
        <v>7190</v>
      </c>
      <c r="K374" s="27">
        <v>6886</v>
      </c>
      <c r="L374" s="27">
        <v>7336</v>
      </c>
      <c r="M374" s="27">
        <v>7014</v>
      </c>
      <c r="N374" s="27">
        <v>6942</v>
      </c>
      <c r="O374" s="27">
        <v>6297</v>
      </c>
      <c r="P374" s="27">
        <v>6851</v>
      </c>
      <c r="Q374" s="27">
        <v>6761</v>
      </c>
      <c r="R374" s="28">
        <f>Number_of_planning_application_decisions[[#This Row],[2021/22]]-Number_of_planning_application_decisions[[#This Row],[2020/21]]</f>
        <v>-90</v>
      </c>
      <c r="S374" s="29">
        <v>-1.3136768354984674E-2</v>
      </c>
    </row>
    <row r="375" spans="1:19" x14ac:dyDescent="0.25">
      <c r="A375" t="s">
        <v>725</v>
      </c>
      <c r="D375" t="s">
        <v>726</v>
      </c>
      <c r="E375" s="30">
        <v>214</v>
      </c>
      <c r="F375" s="30">
        <v>221</v>
      </c>
      <c r="G375" s="30">
        <v>204</v>
      </c>
      <c r="H375" s="30">
        <v>173</v>
      </c>
      <c r="I375" s="30">
        <v>184</v>
      </c>
      <c r="J375" s="30">
        <v>121</v>
      </c>
      <c r="K375" s="30">
        <v>179</v>
      </c>
      <c r="L375" s="30">
        <v>225</v>
      </c>
      <c r="M375" s="30">
        <v>252</v>
      </c>
      <c r="N375" s="30">
        <v>205</v>
      </c>
      <c r="O375" s="30">
        <v>176</v>
      </c>
      <c r="P375" s="30">
        <v>198</v>
      </c>
      <c r="Q375" s="30">
        <v>208</v>
      </c>
      <c r="R375" s="31">
        <f>Number_of_planning_application_decisions[[#This Row],[2021/22]]-Number_of_planning_application_decisions[[#This Row],[2020/21]]</f>
        <v>10</v>
      </c>
      <c r="S375" s="21">
        <v>5.0505050505050504E-2</v>
      </c>
    </row>
    <row r="376" spans="1:19" x14ac:dyDescent="0.25">
      <c r="A376" t="s">
        <v>727</v>
      </c>
      <c r="D376" t="s">
        <v>728</v>
      </c>
      <c r="E376" s="30">
        <v>567</v>
      </c>
      <c r="F376" s="30">
        <v>562</v>
      </c>
      <c r="G376" s="30">
        <v>600</v>
      </c>
      <c r="H376" s="30">
        <v>589</v>
      </c>
      <c r="I376" s="30">
        <v>591</v>
      </c>
      <c r="J376" s="30">
        <v>587</v>
      </c>
      <c r="K376" s="30">
        <v>532</v>
      </c>
      <c r="L376" s="30">
        <v>552</v>
      </c>
      <c r="M376" s="30">
        <v>520</v>
      </c>
      <c r="N376" s="30">
        <v>532</v>
      </c>
      <c r="O376" s="30">
        <v>503</v>
      </c>
      <c r="P376" s="30">
        <v>504</v>
      </c>
      <c r="Q376" s="30">
        <v>509</v>
      </c>
      <c r="R376" s="31">
        <f>Number_of_planning_application_decisions[[#This Row],[2021/22]]-Number_of_planning_application_decisions[[#This Row],[2020/21]]</f>
        <v>5</v>
      </c>
      <c r="S376" s="21">
        <v>9.9206349206349201E-3</v>
      </c>
    </row>
    <row r="377" spans="1:19" x14ac:dyDescent="0.25">
      <c r="A377" t="s">
        <v>729</v>
      </c>
      <c r="D377" t="s">
        <v>730</v>
      </c>
      <c r="E377" s="30">
        <v>254</v>
      </c>
      <c r="F377" s="30">
        <v>295</v>
      </c>
      <c r="G377" s="30">
        <v>279</v>
      </c>
      <c r="H377" s="30">
        <v>284</v>
      </c>
      <c r="I377" s="30">
        <v>293</v>
      </c>
      <c r="J377" s="30">
        <v>243</v>
      </c>
      <c r="K377" s="30">
        <v>222</v>
      </c>
      <c r="L377" s="30">
        <v>294</v>
      </c>
      <c r="M377" s="30">
        <v>228</v>
      </c>
      <c r="N377" s="30">
        <v>223</v>
      </c>
      <c r="O377" s="30">
        <v>233</v>
      </c>
      <c r="P377" s="30">
        <v>221</v>
      </c>
      <c r="Q377" s="30">
        <v>246</v>
      </c>
      <c r="R377" s="31">
        <f>Number_of_planning_application_decisions[[#This Row],[2021/22]]-Number_of_planning_application_decisions[[#This Row],[2020/21]]</f>
        <v>25</v>
      </c>
      <c r="S377" s="21">
        <v>0.11312217194570136</v>
      </c>
    </row>
    <row r="378" spans="1:19" x14ac:dyDescent="0.25">
      <c r="A378" t="s">
        <v>731</v>
      </c>
      <c r="D378" t="s">
        <v>732</v>
      </c>
      <c r="E378" s="30">
        <v>924</v>
      </c>
      <c r="F378" s="30">
        <v>998</v>
      </c>
      <c r="G378" s="30">
        <v>1054</v>
      </c>
      <c r="H378" s="30">
        <v>865</v>
      </c>
      <c r="I378" s="30">
        <v>958</v>
      </c>
      <c r="J378" s="30">
        <v>1081</v>
      </c>
      <c r="K378" s="30">
        <v>1049</v>
      </c>
      <c r="L378" s="30">
        <v>1104</v>
      </c>
      <c r="M378" s="30">
        <v>1019</v>
      </c>
      <c r="N378" s="30">
        <v>1030</v>
      </c>
      <c r="O378" s="30">
        <v>973</v>
      </c>
      <c r="P378" s="30">
        <v>1112</v>
      </c>
      <c r="Q378" s="30">
        <v>1080</v>
      </c>
      <c r="R378" s="31">
        <f>Number_of_planning_application_decisions[[#This Row],[2021/22]]-Number_of_planning_application_decisions[[#This Row],[2020/21]]</f>
        <v>-32</v>
      </c>
      <c r="S378" s="21">
        <v>-2.8776978417266189E-2</v>
      </c>
    </row>
    <row r="379" spans="1:19" x14ac:dyDescent="0.25">
      <c r="A379" t="s">
        <v>733</v>
      </c>
      <c r="D379" t="s">
        <v>734</v>
      </c>
      <c r="E379" s="30">
        <v>957</v>
      </c>
      <c r="F379" s="30">
        <v>995</v>
      </c>
      <c r="G379" s="30">
        <v>836</v>
      </c>
      <c r="H379" s="30">
        <v>901</v>
      </c>
      <c r="I379" s="30">
        <v>790</v>
      </c>
      <c r="J379" s="30">
        <v>771</v>
      </c>
      <c r="K379" s="30">
        <v>691</v>
      </c>
      <c r="L379" s="30">
        <v>785</v>
      </c>
      <c r="M379" s="30">
        <v>736</v>
      </c>
      <c r="N379" s="30">
        <v>720</v>
      </c>
      <c r="O379" s="30">
        <v>666</v>
      </c>
      <c r="P379" s="30">
        <v>757</v>
      </c>
      <c r="Q379" s="30">
        <v>672</v>
      </c>
      <c r="R379" s="31">
        <f>Number_of_planning_application_decisions[[#This Row],[2021/22]]-Number_of_planning_application_decisions[[#This Row],[2020/21]]</f>
        <v>-85</v>
      </c>
      <c r="S379" s="21">
        <v>-0.11228533685601057</v>
      </c>
    </row>
    <row r="380" spans="1:19" x14ac:dyDescent="0.25">
      <c r="A380" t="s">
        <v>735</v>
      </c>
      <c r="D380" t="s">
        <v>736</v>
      </c>
      <c r="E380" s="30">
        <v>607</v>
      </c>
      <c r="F380" s="30">
        <v>624</v>
      </c>
      <c r="G380" s="30">
        <v>639</v>
      </c>
      <c r="H380" s="30">
        <v>545</v>
      </c>
      <c r="I380" s="30">
        <v>582</v>
      </c>
      <c r="J380" s="30">
        <v>550</v>
      </c>
      <c r="K380" s="30">
        <v>518</v>
      </c>
      <c r="L380" s="30">
        <v>540</v>
      </c>
      <c r="M380" s="30">
        <v>486</v>
      </c>
      <c r="N380" s="30">
        <v>522</v>
      </c>
      <c r="O380" s="30">
        <v>519</v>
      </c>
      <c r="P380" s="30">
        <v>584</v>
      </c>
      <c r="Q380" s="30">
        <v>545</v>
      </c>
      <c r="R380" s="31">
        <f>Number_of_planning_application_decisions[[#This Row],[2021/22]]-Number_of_planning_application_decisions[[#This Row],[2020/21]]</f>
        <v>-39</v>
      </c>
      <c r="S380" s="21">
        <v>-6.6780821917808222E-2</v>
      </c>
    </row>
    <row r="381" spans="1:19" x14ac:dyDescent="0.25">
      <c r="A381" t="s">
        <v>737</v>
      </c>
      <c r="D381" t="s">
        <v>738</v>
      </c>
      <c r="E381" s="30">
        <v>48</v>
      </c>
      <c r="F381" s="30">
        <v>37</v>
      </c>
      <c r="G381" s="30">
        <v>54</v>
      </c>
      <c r="H381" s="30">
        <v>53</v>
      </c>
      <c r="I381" s="30">
        <v>54</v>
      </c>
      <c r="J381" s="30">
        <v>59</v>
      </c>
      <c r="K381" s="30">
        <v>42</v>
      </c>
      <c r="L381" s="30">
        <v>71</v>
      </c>
      <c r="M381" s="30">
        <v>62</v>
      </c>
      <c r="N381" s="30">
        <v>73</v>
      </c>
      <c r="O381" s="30">
        <v>41</v>
      </c>
      <c r="P381" s="30">
        <v>46</v>
      </c>
      <c r="Q381" s="30">
        <v>60</v>
      </c>
      <c r="R381" s="31">
        <f>Number_of_planning_application_decisions[[#This Row],[2021/22]]-Number_of_planning_application_decisions[[#This Row],[2020/21]]</f>
        <v>14</v>
      </c>
      <c r="S381" s="21">
        <v>0.30434782608695654</v>
      </c>
    </row>
    <row r="382" spans="1:19" x14ac:dyDescent="0.25">
      <c r="A382" t="s">
        <v>739</v>
      </c>
      <c r="D382" t="s">
        <v>740</v>
      </c>
      <c r="E382" s="30">
        <v>755</v>
      </c>
      <c r="F382" s="30">
        <v>799</v>
      </c>
      <c r="G382" s="30">
        <v>811</v>
      </c>
      <c r="H382" s="30">
        <v>767</v>
      </c>
      <c r="I382" s="30">
        <v>753</v>
      </c>
      <c r="J382" s="30">
        <v>746</v>
      </c>
      <c r="K382" s="30">
        <v>732</v>
      </c>
      <c r="L382" s="30">
        <v>682</v>
      </c>
      <c r="M382" s="30">
        <v>717</v>
      </c>
      <c r="N382" s="30">
        <v>673</v>
      </c>
      <c r="O382" s="30">
        <v>630</v>
      </c>
      <c r="P382" s="30">
        <v>751</v>
      </c>
      <c r="Q382" s="30">
        <v>763</v>
      </c>
      <c r="R382" s="31">
        <f>Number_of_planning_application_decisions[[#This Row],[2021/22]]-Number_of_planning_application_decisions[[#This Row],[2020/21]]</f>
        <v>12</v>
      </c>
      <c r="S382" s="21">
        <v>1.5978695073235686E-2</v>
      </c>
    </row>
    <row r="383" spans="1:19" x14ac:dyDescent="0.25">
      <c r="A383" t="s">
        <v>741</v>
      </c>
      <c r="D383" t="s">
        <v>742</v>
      </c>
      <c r="E383" s="30" t="s">
        <v>53</v>
      </c>
      <c r="F383" s="30" t="s">
        <v>53</v>
      </c>
      <c r="G383" s="30" t="s">
        <v>53</v>
      </c>
      <c r="H383" s="30" t="s">
        <v>53</v>
      </c>
      <c r="I383" s="30">
        <v>2366</v>
      </c>
      <c r="J383" s="30">
        <v>2531</v>
      </c>
      <c r="K383" s="30">
        <v>2487</v>
      </c>
      <c r="L383" s="30">
        <v>2571</v>
      </c>
      <c r="M383" s="30">
        <v>2442</v>
      </c>
      <c r="N383" s="30">
        <v>2390</v>
      </c>
      <c r="O383" s="30">
        <v>2049</v>
      </c>
      <c r="P383" s="30">
        <v>2151</v>
      </c>
      <c r="Q383" s="30">
        <v>2115</v>
      </c>
      <c r="R383" s="31">
        <f>Number_of_planning_application_decisions[[#This Row],[2021/22]]-Number_of_planning_application_decisions[[#This Row],[2020/21]]</f>
        <v>-36</v>
      </c>
      <c r="S383" s="21">
        <v>-1.6736401673640166E-2</v>
      </c>
    </row>
    <row r="384" spans="1:19" x14ac:dyDescent="0.25">
      <c r="A384" t="s">
        <v>743</v>
      </c>
      <c r="D384" t="s">
        <v>744</v>
      </c>
      <c r="E384" s="30">
        <v>504</v>
      </c>
      <c r="F384" s="30">
        <v>521</v>
      </c>
      <c r="G384" s="30">
        <v>508</v>
      </c>
      <c r="H384" s="30">
        <v>498</v>
      </c>
      <c r="I384" s="30">
        <v>497</v>
      </c>
      <c r="J384" s="30">
        <v>501</v>
      </c>
      <c r="K384" s="30">
        <v>434</v>
      </c>
      <c r="L384" s="30">
        <v>512</v>
      </c>
      <c r="M384" s="30">
        <v>552</v>
      </c>
      <c r="N384" s="30">
        <v>574</v>
      </c>
      <c r="O384" s="30">
        <v>507</v>
      </c>
      <c r="P384" s="30">
        <v>527</v>
      </c>
      <c r="Q384" s="30">
        <v>563</v>
      </c>
      <c r="R384" s="31">
        <f>Number_of_planning_application_decisions[[#This Row],[2021/22]]-Number_of_planning_application_decisions[[#This Row],[2020/21]]</f>
        <v>36</v>
      </c>
      <c r="S384" s="21">
        <v>6.8311195445920306E-2</v>
      </c>
    </row>
    <row r="385" spans="1:19" s="12" customFormat="1" x14ac:dyDescent="0.25">
      <c r="A385" s="26" t="s">
        <v>745</v>
      </c>
      <c r="B385" s="26" t="s">
        <v>746</v>
      </c>
      <c r="C385" s="26"/>
      <c r="D385" s="26"/>
      <c r="E385" s="27">
        <f>SUM(E8,E23,E68,E95,E131,E174,E227,E264,E338,E374)</f>
        <v>417669</v>
      </c>
      <c r="F385" s="27">
        <f t="shared" ref="F385:P385" si="0">SUM(F8,F23,F68,F95,F131,F174,F227,F264,F338,F374)</f>
        <v>439905</v>
      </c>
      <c r="G385" s="27">
        <f t="shared" si="0"/>
        <v>434889</v>
      </c>
      <c r="H385" s="27">
        <f t="shared" si="0"/>
        <v>418475</v>
      </c>
      <c r="I385" s="27">
        <f t="shared" si="0"/>
        <v>426499</v>
      </c>
      <c r="J385" s="27">
        <f t="shared" si="0"/>
        <v>409809</v>
      </c>
      <c r="K385" s="27">
        <f t="shared" si="0"/>
        <v>424707</v>
      </c>
      <c r="L385" s="27">
        <f t="shared" si="0"/>
        <v>439612</v>
      </c>
      <c r="M385" s="27">
        <f t="shared" si="0"/>
        <v>426352</v>
      </c>
      <c r="N385" s="27">
        <f t="shared" si="0"/>
        <v>403217</v>
      </c>
      <c r="O385" s="27">
        <f t="shared" si="0"/>
        <v>369606</v>
      </c>
      <c r="P385" s="27">
        <f t="shared" si="0"/>
        <v>399531</v>
      </c>
      <c r="Q385" s="27">
        <v>411969</v>
      </c>
      <c r="R385" s="28">
        <f>Number_of_planning_application_decisions[[#This Row],[2021/22]]-Number_of_planning_application_decisions[[#This Row],[2020/21]]</f>
        <v>12438</v>
      </c>
      <c r="S385" s="29">
        <v>3.1131501685726513E-2</v>
      </c>
    </row>
    <row r="386" spans="1:19" x14ac:dyDescent="0.25">
      <c r="B386" s="37" t="s">
        <v>747</v>
      </c>
    </row>
    <row r="387" spans="1:19" x14ac:dyDescent="0.25">
      <c r="B387" s="37" t="s">
        <v>748</v>
      </c>
    </row>
    <row r="388" spans="1:19" x14ac:dyDescent="0.25">
      <c r="B388" s="37" t="s">
        <v>749</v>
      </c>
    </row>
    <row r="389" spans="1:19" x14ac:dyDescent="0.25">
      <c r="B389" s="37" t="s">
        <v>750</v>
      </c>
    </row>
    <row r="390" spans="1:19" x14ac:dyDescent="0.25">
      <c r="B390" s="37" t="s">
        <v>751</v>
      </c>
    </row>
    <row r="391" spans="1:19" x14ac:dyDescent="0.25">
      <c r="B391" s="37" t="s">
        <v>752</v>
      </c>
    </row>
    <row r="392" spans="1:19" x14ac:dyDescent="0.25">
      <c r="B392" s="37" t="s">
        <v>753</v>
      </c>
    </row>
    <row r="393" spans="1:19" x14ac:dyDescent="0.25">
      <c r="B393" s="37" t="s">
        <v>754</v>
      </c>
    </row>
    <row r="394" spans="1:19" x14ac:dyDescent="0.25">
      <c r="B394" s="199" t="s">
        <v>755</v>
      </c>
      <c r="C394" s="199"/>
      <c r="D394" s="199"/>
      <c r="E394" s="199"/>
      <c r="F394" s="199"/>
      <c r="G394" s="199"/>
      <c r="H394" s="199"/>
      <c r="I394" s="199"/>
      <c r="J394" s="199"/>
      <c r="K394" s="199"/>
      <c r="L394" s="199"/>
      <c r="M394" s="199"/>
      <c r="N394" s="199"/>
      <c r="O394" s="199"/>
      <c r="P394" s="199"/>
      <c r="Q394" s="38"/>
    </row>
    <row r="395" spans="1:19" x14ac:dyDescent="0.25">
      <c r="B395" s="37" t="s">
        <v>756</v>
      </c>
    </row>
    <row r="396" spans="1:19" x14ac:dyDescent="0.25">
      <c r="B396" s="37" t="s">
        <v>757</v>
      </c>
    </row>
  </sheetData>
  <mergeCells count="2">
    <mergeCell ref="B3:G3"/>
    <mergeCell ref="B394:P394"/>
  </mergeCells>
  <conditionalFormatting sqref="A386:A1048576 A2:A384 B1">
    <cfRule type="duplicateValues" dxfId="251" priority="2"/>
  </conditionalFormatting>
  <conditionalFormatting sqref="A385">
    <cfRule type="duplicateValues" dxfId="250" priority="1"/>
  </conditionalFormatting>
  <hyperlinks>
    <hyperlink ref="B1" location="'Contents'!B7" display="⇐ Return to contents" xr:uid="{01691157-067D-4A60-93C6-7D17A766D143}"/>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009E-857D-4801-A878-9CEED79D7983}">
  <sheetPr codeName="Sheet35"/>
  <dimension ref="A1:AO48"/>
  <sheetViews>
    <sheetView showGridLines="0" topLeftCell="M1" zoomScale="85" zoomScaleNormal="85" workbookViewId="0">
      <selection activeCell="P3" sqref="P3"/>
    </sheetView>
  </sheetViews>
  <sheetFormatPr defaultRowHeight="15" outlineLevelCol="1" x14ac:dyDescent="0.25"/>
  <cols>
    <col min="1" max="1" width="12.28515625" hidden="1" customWidth="1" outlineLevel="1"/>
    <col min="2" max="2" width="28.5703125" customWidth="1" collapsed="1"/>
    <col min="3" max="9" width="12.7109375" customWidth="1"/>
    <col min="10" max="10" width="12.7109375" style="30" customWidth="1"/>
    <col min="11" max="11" width="12.7109375" customWidth="1"/>
    <col min="12" max="12" width="12.7109375" style="30" customWidth="1"/>
    <col min="13" max="13" width="12.7109375" customWidth="1"/>
    <col min="14" max="14" width="12.7109375" style="30" customWidth="1"/>
    <col min="15" max="15" width="12.7109375" customWidth="1"/>
    <col min="16" max="16" width="12.7109375" style="30" customWidth="1"/>
    <col min="17" max="17" width="12.7109375" customWidth="1"/>
    <col min="18" max="18" width="12.7109375" style="30" customWidth="1"/>
    <col min="19" max="19" width="12.7109375" customWidth="1"/>
    <col min="20" max="20" width="12.7109375" style="30" customWidth="1"/>
    <col min="21" max="21" width="12.7109375" customWidth="1"/>
    <col min="22" max="22" width="12.7109375" style="30" customWidth="1"/>
    <col min="23" max="23" width="12.7109375" customWidth="1"/>
    <col min="24" max="24" width="12.7109375" style="30" customWidth="1"/>
    <col min="25" max="25" width="12.7109375" customWidth="1"/>
    <col min="26" max="26" width="12.7109375" style="30" customWidth="1"/>
    <col min="27" max="27" width="12.7109375" customWidth="1"/>
    <col min="28" max="28" width="12.7109375" style="30" customWidth="1"/>
    <col min="29" max="31" width="12.7109375" customWidth="1"/>
    <col min="32" max="37" width="14.28515625" customWidth="1"/>
  </cols>
  <sheetData>
    <row r="1" spans="1:41" x14ac:dyDescent="0.25">
      <c r="A1" s="16"/>
      <c r="B1" s="20" t="s">
        <v>7</v>
      </c>
    </row>
    <row r="2" spans="1:41" ht="31.5" x14ac:dyDescent="0.5">
      <c r="B2" s="22" t="s">
        <v>827</v>
      </c>
    </row>
    <row r="3" spans="1:41" x14ac:dyDescent="0.25">
      <c r="B3" t="s">
        <v>828</v>
      </c>
    </row>
    <row r="4" spans="1:41" x14ac:dyDescent="0.25">
      <c r="Z4" s="21"/>
      <c r="AA4" s="21"/>
      <c r="AB4" s="21"/>
      <c r="AC4" s="21"/>
      <c r="AD4" s="21"/>
      <c r="AF4" s="55"/>
    </row>
    <row r="5" spans="1:41" s="39" customFormat="1" ht="21" x14ac:dyDescent="0.3">
      <c r="A5" s="23"/>
      <c r="B5" s="23" t="s">
        <v>829</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N5"/>
      <c r="AO5"/>
    </row>
    <row r="6" spans="1:41" s="18" customFormat="1" ht="45" x14ac:dyDescent="0.25">
      <c r="A6" s="18" t="s">
        <v>15</v>
      </c>
      <c r="B6" s="18" t="s">
        <v>16</v>
      </c>
      <c r="C6" s="18" t="s">
        <v>761</v>
      </c>
      <c r="D6" s="18" t="s">
        <v>762</v>
      </c>
      <c r="E6" s="18" t="s">
        <v>763</v>
      </c>
      <c r="F6" s="18" t="s">
        <v>764</v>
      </c>
      <c r="G6" s="18" t="s">
        <v>765</v>
      </c>
      <c r="H6" s="18" t="s">
        <v>766</v>
      </c>
      <c r="I6" s="18" t="s">
        <v>767</v>
      </c>
      <c r="J6" s="56" t="s">
        <v>19</v>
      </c>
      <c r="K6" s="18" t="s">
        <v>830</v>
      </c>
      <c r="L6" s="56" t="s">
        <v>20</v>
      </c>
      <c r="M6" s="18" t="s">
        <v>831</v>
      </c>
      <c r="N6" s="56" t="s">
        <v>21</v>
      </c>
      <c r="O6" s="18" t="s">
        <v>832</v>
      </c>
      <c r="P6" s="56" t="s">
        <v>22</v>
      </c>
      <c r="Q6" s="18" t="s">
        <v>833</v>
      </c>
      <c r="R6" s="56" t="s">
        <v>23</v>
      </c>
      <c r="S6" s="18" t="s">
        <v>834</v>
      </c>
      <c r="T6" s="56" t="s">
        <v>24</v>
      </c>
      <c r="U6" s="18" t="s">
        <v>835</v>
      </c>
      <c r="V6" s="56" t="s">
        <v>25</v>
      </c>
      <c r="W6" s="18" t="s">
        <v>836</v>
      </c>
      <c r="X6" s="56" t="s">
        <v>26</v>
      </c>
      <c r="Y6" s="18" t="s">
        <v>837</v>
      </c>
      <c r="Z6" s="56" t="s">
        <v>27</v>
      </c>
      <c r="AA6" s="18" t="s">
        <v>838</v>
      </c>
      <c r="AB6" s="56" t="s">
        <v>28</v>
      </c>
      <c r="AC6" s="56" t="s">
        <v>839</v>
      </c>
      <c r="AD6" s="18" t="s">
        <v>29</v>
      </c>
      <c r="AE6" s="56" t="s">
        <v>840</v>
      </c>
      <c r="AF6" s="18" t="s">
        <v>30</v>
      </c>
      <c r="AG6" s="18" t="s">
        <v>841</v>
      </c>
      <c r="AH6" s="18" t="s">
        <v>31</v>
      </c>
      <c r="AI6" s="18" t="s">
        <v>842</v>
      </c>
      <c r="AJ6" s="18" t="s">
        <v>843</v>
      </c>
      <c r="AK6" s="18" t="s">
        <v>844</v>
      </c>
      <c r="AN6"/>
      <c r="AO6"/>
    </row>
    <row r="7" spans="1:41" s="12" customFormat="1" x14ac:dyDescent="0.25">
      <c r="A7" t="s">
        <v>32</v>
      </c>
      <c r="B7" t="s">
        <v>771</v>
      </c>
      <c r="C7" s="30">
        <v>852</v>
      </c>
      <c r="D7" s="30">
        <v>913</v>
      </c>
      <c r="E7" s="30">
        <v>935</v>
      </c>
      <c r="F7" s="30">
        <v>823</v>
      </c>
      <c r="G7" s="30">
        <v>905</v>
      </c>
      <c r="H7" s="30">
        <v>896</v>
      </c>
      <c r="I7" s="30">
        <v>663</v>
      </c>
      <c r="J7" s="30">
        <v>632</v>
      </c>
      <c r="K7"/>
      <c r="L7" s="30">
        <v>740</v>
      </c>
      <c r="M7"/>
      <c r="N7" s="30">
        <v>688</v>
      </c>
      <c r="O7"/>
      <c r="P7" s="30">
        <v>667</v>
      </c>
      <c r="Q7"/>
      <c r="R7" s="30">
        <v>728</v>
      </c>
      <c r="S7"/>
      <c r="T7" s="30">
        <v>748</v>
      </c>
      <c r="U7"/>
      <c r="V7" s="30">
        <v>726</v>
      </c>
      <c r="W7"/>
      <c r="X7" s="30">
        <v>819</v>
      </c>
      <c r="Y7"/>
      <c r="Z7" s="30">
        <v>792</v>
      </c>
      <c r="AA7"/>
      <c r="AB7" s="30">
        <v>735</v>
      </c>
      <c r="AC7" s="30"/>
      <c r="AD7" s="30">
        <v>705</v>
      </c>
      <c r="AE7" s="30"/>
      <c r="AF7" s="57">
        <v>609</v>
      </c>
      <c r="AG7" s="57"/>
      <c r="AH7" s="138">
        <v>702</v>
      </c>
      <c r="AI7" s="57"/>
      <c r="AJ7" s="40">
        <f>(Number_of_Listed_Building_Consent_decisions___Regional[[#This Row],[2021/22]]-Number_of_Listed_Building_Consent_decisions___Regional[[#This Row],[2020/21]])/Number_of_Listed_Building_Consent_decisions___Regional[[#This Row],[2020/21]]</f>
        <v>0.15270935960591134</v>
      </c>
      <c r="AK7" s="40">
        <v>5.7630736392742798E-2</v>
      </c>
      <c r="AN7"/>
      <c r="AO7"/>
    </row>
    <row r="8" spans="1:41" x14ac:dyDescent="0.25">
      <c r="A8" t="s">
        <v>62</v>
      </c>
      <c r="B8" t="s">
        <v>772</v>
      </c>
      <c r="C8" s="30">
        <v>1988</v>
      </c>
      <c r="D8" s="30">
        <v>1960</v>
      </c>
      <c r="E8" s="30">
        <v>2056</v>
      </c>
      <c r="F8" s="30">
        <v>1854</v>
      </c>
      <c r="G8" s="30">
        <v>1923</v>
      </c>
      <c r="H8" s="30">
        <v>2158</v>
      </c>
      <c r="I8" s="30">
        <v>1886</v>
      </c>
      <c r="J8" s="30">
        <v>1537</v>
      </c>
      <c r="L8" s="30">
        <v>1604</v>
      </c>
      <c r="N8" s="30">
        <v>1533</v>
      </c>
      <c r="P8" s="30">
        <v>1610</v>
      </c>
      <c r="R8" s="30">
        <v>1625</v>
      </c>
      <c r="T8" s="30">
        <v>1627</v>
      </c>
      <c r="V8" s="30">
        <v>1643</v>
      </c>
      <c r="X8" s="30">
        <v>1751</v>
      </c>
      <c r="Z8" s="30">
        <v>1818</v>
      </c>
      <c r="AB8" s="30">
        <v>1695</v>
      </c>
      <c r="AC8" s="30"/>
      <c r="AD8" s="30">
        <v>1524</v>
      </c>
      <c r="AE8" s="30"/>
      <c r="AF8" s="57">
        <v>1401</v>
      </c>
      <c r="AG8" s="57"/>
      <c r="AH8" s="138">
        <v>1429</v>
      </c>
      <c r="AI8" s="57"/>
      <c r="AJ8" s="40">
        <f>(Number_of_Listed_Building_Consent_decisions___Regional[[#This Row],[2021/22]]-Number_of_Listed_Building_Consent_decisions___Regional[[#This Row],[2020/21]])/Number_of_Listed_Building_Consent_decisions___Regional[[#This Row],[2020/21]]</f>
        <v>1.9985724482512492E-2</v>
      </c>
      <c r="AK8" s="40">
        <v>3.6776816965204857E-2</v>
      </c>
    </row>
    <row r="9" spans="1:41" x14ac:dyDescent="0.25">
      <c r="A9" t="s">
        <v>147</v>
      </c>
      <c r="B9" t="s">
        <v>773</v>
      </c>
      <c r="C9" s="30">
        <v>2421</v>
      </c>
      <c r="D9" s="30">
        <v>2440</v>
      </c>
      <c r="E9" s="30">
        <v>2477</v>
      </c>
      <c r="F9" s="30">
        <v>2530</v>
      </c>
      <c r="G9" s="30">
        <v>2396</v>
      </c>
      <c r="H9" s="30">
        <v>2520</v>
      </c>
      <c r="I9" s="30">
        <v>1983</v>
      </c>
      <c r="J9" s="30">
        <v>1690</v>
      </c>
      <c r="L9" s="30">
        <v>1724</v>
      </c>
      <c r="N9" s="30">
        <v>1792</v>
      </c>
      <c r="P9" s="30">
        <v>1711</v>
      </c>
      <c r="R9" s="30">
        <v>1740</v>
      </c>
      <c r="T9" s="30">
        <v>1812</v>
      </c>
      <c r="V9" s="30">
        <v>1913</v>
      </c>
      <c r="X9" s="30">
        <v>1992</v>
      </c>
      <c r="Z9" s="30">
        <v>1976</v>
      </c>
      <c r="AB9" s="30">
        <v>1869</v>
      </c>
      <c r="AC9" s="30"/>
      <c r="AD9" s="30">
        <v>1747</v>
      </c>
      <c r="AE9" s="30"/>
      <c r="AF9" s="57">
        <v>1665</v>
      </c>
      <c r="AG9" s="57"/>
      <c r="AH9" s="138">
        <v>1854</v>
      </c>
      <c r="AI9" s="57"/>
      <c r="AJ9" s="40">
        <f>(Number_of_Listed_Building_Consent_decisions___Regional[[#This Row],[2021/22]]-Number_of_Listed_Building_Consent_decisions___Regional[[#This Row],[2020/21]])/Number_of_Listed_Building_Consent_decisions___Regional[[#This Row],[2020/21]]</f>
        <v>0.11351351351351352</v>
      </c>
      <c r="AK9" s="40">
        <v>5.5452533349285162E-2</v>
      </c>
    </row>
    <row r="10" spans="1:41" x14ac:dyDescent="0.25">
      <c r="A10" t="s">
        <v>263</v>
      </c>
      <c r="B10" t="s">
        <v>774</v>
      </c>
      <c r="C10" s="30">
        <v>2224</v>
      </c>
      <c r="D10" s="30">
        <v>2327</v>
      </c>
      <c r="E10" s="30">
        <v>2402</v>
      </c>
      <c r="F10" s="30">
        <v>2461</v>
      </c>
      <c r="G10" s="30">
        <v>2406</v>
      </c>
      <c r="H10" s="30">
        <v>2280</v>
      </c>
      <c r="I10" s="30">
        <v>1964</v>
      </c>
      <c r="J10" s="30">
        <v>1812</v>
      </c>
      <c r="L10" s="30">
        <v>1952</v>
      </c>
      <c r="N10" s="30">
        <v>1854</v>
      </c>
      <c r="P10" s="30">
        <v>1829</v>
      </c>
      <c r="R10" s="30">
        <v>2032</v>
      </c>
      <c r="T10" s="30">
        <v>1861</v>
      </c>
      <c r="V10" s="30">
        <v>1855</v>
      </c>
      <c r="X10" s="30">
        <v>2035</v>
      </c>
      <c r="Z10" s="30">
        <v>1949</v>
      </c>
      <c r="AB10" s="30">
        <v>1783</v>
      </c>
      <c r="AC10" s="30"/>
      <c r="AD10" s="30">
        <v>1720</v>
      </c>
      <c r="AE10" s="30"/>
      <c r="AF10" s="57">
        <v>1672</v>
      </c>
      <c r="AG10" s="57"/>
      <c r="AH10" s="138">
        <v>1740</v>
      </c>
      <c r="AI10" s="57"/>
      <c r="AJ10" s="40">
        <f>(Number_of_Listed_Building_Consent_decisions___Regional[[#This Row],[2021/22]]-Number_of_Listed_Building_Consent_decisions___Regional[[#This Row],[2020/21]])/Number_of_Listed_Building_Consent_decisions___Regional[[#This Row],[2020/21]]</f>
        <v>4.0669856459330141E-2</v>
      </c>
      <c r="AK10" s="40">
        <v>5.1126847471571708E-2</v>
      </c>
    </row>
    <row r="11" spans="1:41" x14ac:dyDescent="0.25">
      <c r="A11" t="s">
        <v>196</v>
      </c>
      <c r="B11" t="s">
        <v>775</v>
      </c>
      <c r="C11" s="30">
        <v>2554</v>
      </c>
      <c r="D11" s="30">
        <v>2549</v>
      </c>
      <c r="E11" s="30">
        <v>2733</v>
      </c>
      <c r="F11" s="30">
        <v>2831</v>
      </c>
      <c r="G11" s="30">
        <v>2703</v>
      </c>
      <c r="H11" s="30">
        <v>2630</v>
      </c>
      <c r="I11" s="30">
        <v>2300</v>
      </c>
      <c r="J11" s="30">
        <v>2015</v>
      </c>
      <c r="L11" s="30">
        <v>2209</v>
      </c>
      <c r="N11" s="30">
        <v>2188</v>
      </c>
      <c r="P11" s="30">
        <v>2105</v>
      </c>
      <c r="R11" s="30">
        <v>2034</v>
      </c>
      <c r="T11" s="30">
        <v>1935</v>
      </c>
      <c r="V11" s="30">
        <v>2154</v>
      </c>
      <c r="X11" s="30">
        <v>2072</v>
      </c>
      <c r="Z11" s="30">
        <v>2170</v>
      </c>
      <c r="AB11" s="30">
        <v>2003</v>
      </c>
      <c r="AC11" s="30"/>
      <c r="AD11" s="30">
        <v>1845</v>
      </c>
      <c r="AE11" s="30"/>
      <c r="AF11" s="57">
        <v>1752</v>
      </c>
      <c r="AG11" s="134"/>
      <c r="AH11" s="134">
        <v>2007</v>
      </c>
      <c r="AI11" s="57"/>
      <c r="AJ11" s="40">
        <f>(Number_of_Listed_Building_Consent_decisions___Regional[[#This Row],[2021/22]]-Number_of_Listed_Building_Consent_decisions___Regional[[#This Row],[2020/21]])/Number_of_Listed_Building_Consent_decisions___Regional[[#This Row],[2020/21]]</f>
        <v>0.14554794520547945</v>
      </c>
      <c r="AK11" s="40">
        <v>6.318473743860975E-2</v>
      </c>
    </row>
    <row r="12" spans="1:41" x14ac:dyDescent="0.25">
      <c r="A12" t="s">
        <v>342</v>
      </c>
      <c r="B12" t="s">
        <v>776</v>
      </c>
      <c r="C12" s="30">
        <v>4473</v>
      </c>
      <c r="D12" s="30">
        <v>4666</v>
      </c>
      <c r="E12" s="30">
        <v>4849</v>
      </c>
      <c r="F12" s="30">
        <v>4565</v>
      </c>
      <c r="G12" s="30">
        <v>4525</v>
      </c>
      <c r="H12" s="30">
        <v>4613</v>
      </c>
      <c r="I12" s="30">
        <v>4000</v>
      </c>
      <c r="J12" s="30">
        <v>3673</v>
      </c>
      <c r="L12" s="30">
        <v>3937</v>
      </c>
      <c r="N12" s="30">
        <v>4032</v>
      </c>
      <c r="P12" s="30">
        <v>3859</v>
      </c>
      <c r="R12" s="30">
        <v>3839</v>
      </c>
      <c r="T12" s="30">
        <v>4209</v>
      </c>
      <c r="V12" s="30">
        <v>4061</v>
      </c>
      <c r="X12" s="30">
        <v>4133</v>
      </c>
      <c r="Z12" s="30">
        <v>3986</v>
      </c>
      <c r="AB12" s="30">
        <v>3875</v>
      </c>
      <c r="AC12" s="30"/>
      <c r="AD12" s="30">
        <v>3553</v>
      </c>
      <c r="AE12" s="30"/>
      <c r="AF12" s="57">
        <v>3762</v>
      </c>
      <c r="AG12" s="57"/>
      <c r="AH12" s="138">
        <v>3734</v>
      </c>
      <c r="AI12" s="57"/>
      <c r="AJ12" s="40">
        <f>(Number_of_Listed_Building_Consent_decisions___Regional[[#This Row],[2021/22]]-Number_of_Listed_Building_Consent_decisions___Regional[[#This Row],[2020/21]])/Number_of_Listed_Building_Consent_decisions___Regional[[#This Row],[2020/21]]</f>
        <v>-7.4428495481127059E-3</v>
      </c>
      <c r="AK12" s="40">
        <v>6.727564275804912E-2</v>
      </c>
    </row>
    <row r="13" spans="1:41" x14ac:dyDescent="0.25">
      <c r="A13" t="s">
        <v>441</v>
      </c>
      <c r="B13" t="s">
        <v>777</v>
      </c>
      <c r="C13" s="30">
        <v>4382</v>
      </c>
      <c r="D13" s="30">
        <v>4524</v>
      </c>
      <c r="E13" s="30">
        <v>4157</v>
      </c>
      <c r="F13" s="30">
        <v>4072</v>
      </c>
      <c r="G13" s="30">
        <v>4382</v>
      </c>
      <c r="H13" s="30">
        <v>4524</v>
      </c>
      <c r="I13" s="30">
        <v>4313</v>
      </c>
      <c r="J13" s="30">
        <v>3919</v>
      </c>
      <c r="L13" s="30">
        <v>4493</v>
      </c>
      <c r="N13" s="30">
        <v>4617</v>
      </c>
      <c r="P13" s="30">
        <v>4825</v>
      </c>
      <c r="R13" s="30">
        <v>5249</v>
      </c>
      <c r="T13" s="30">
        <v>5429</v>
      </c>
      <c r="V13" s="30">
        <v>5525</v>
      </c>
      <c r="X13" s="30">
        <v>5555</v>
      </c>
      <c r="Z13" s="30">
        <v>4750</v>
      </c>
      <c r="AB13" s="30">
        <v>4499</v>
      </c>
      <c r="AC13" s="30"/>
      <c r="AD13" s="30">
        <v>4332</v>
      </c>
      <c r="AE13" s="30"/>
      <c r="AF13" s="57">
        <v>3804</v>
      </c>
      <c r="AG13" s="57"/>
      <c r="AH13" s="138">
        <v>3912</v>
      </c>
      <c r="AI13" s="57"/>
      <c r="AJ13" s="40">
        <f>(Number_of_Listed_Building_Consent_decisions___Regional[[#This Row],[2021/22]]-Number_of_Listed_Building_Consent_decisions___Regional[[#This Row],[2020/21]])/Number_of_Listed_Building_Consent_decisions___Regional[[#This Row],[2020/21]]</f>
        <v>2.8391167192429023E-2</v>
      </c>
      <c r="AK13" s="40">
        <v>6.0852116291007514E-2</v>
      </c>
    </row>
    <row r="14" spans="1:41" x14ac:dyDescent="0.25">
      <c r="A14" t="s">
        <v>514</v>
      </c>
      <c r="B14" t="s">
        <v>778</v>
      </c>
      <c r="C14" s="30">
        <v>6731</v>
      </c>
      <c r="D14" s="30">
        <v>6639</v>
      </c>
      <c r="E14" s="30">
        <v>7197</v>
      </c>
      <c r="F14" s="30">
        <v>6833</v>
      </c>
      <c r="G14" s="30">
        <v>6769</v>
      </c>
      <c r="H14" s="30">
        <v>7047</v>
      </c>
      <c r="I14" s="30">
        <v>6200</v>
      </c>
      <c r="J14" s="30">
        <v>5599</v>
      </c>
      <c r="L14" s="30">
        <v>6107</v>
      </c>
      <c r="N14" s="30">
        <v>6291</v>
      </c>
      <c r="P14" s="30">
        <v>5363</v>
      </c>
      <c r="R14" s="30">
        <v>5425</v>
      </c>
      <c r="T14" s="30">
        <v>5588</v>
      </c>
      <c r="V14" s="30">
        <v>5669</v>
      </c>
      <c r="X14" s="30">
        <v>5825</v>
      </c>
      <c r="Z14" s="30">
        <v>5553</v>
      </c>
      <c r="AB14" s="30">
        <v>5288</v>
      </c>
      <c r="AC14" s="30"/>
      <c r="AD14" s="30">
        <v>4970</v>
      </c>
      <c r="AE14" s="30"/>
      <c r="AF14" s="57">
        <v>4924</v>
      </c>
      <c r="AG14" s="57"/>
      <c r="AH14" s="138">
        <v>5477</v>
      </c>
      <c r="AI14" s="57"/>
      <c r="AJ14" s="40">
        <f>(Number_of_Listed_Building_Consent_decisions___Regional[[#This Row],[2021/22]]-Number_of_Listed_Building_Consent_decisions___Regional[[#This Row],[2020/21]])/Number_of_Listed_Building_Consent_decisions___Regional[[#This Row],[2020/21]]</f>
        <v>0.11230706742485784</v>
      </c>
      <c r="AK14" s="40">
        <v>6.636374651641827E-2</v>
      </c>
      <c r="AM14" s="12"/>
    </row>
    <row r="15" spans="1:41" x14ac:dyDescent="0.25">
      <c r="A15" t="s">
        <v>656</v>
      </c>
      <c r="B15" t="s">
        <v>779</v>
      </c>
      <c r="C15" s="30">
        <v>7481</v>
      </c>
      <c r="D15" s="30">
        <v>7876</v>
      </c>
      <c r="E15" s="30">
        <v>8170</v>
      </c>
      <c r="F15" s="30">
        <v>7437</v>
      </c>
      <c r="G15" s="30">
        <v>7491</v>
      </c>
      <c r="H15" s="30">
        <v>7259</v>
      </c>
      <c r="I15" s="30">
        <v>6537</v>
      </c>
      <c r="J15" s="30">
        <v>5867</v>
      </c>
      <c r="L15" s="30">
        <v>5952</v>
      </c>
      <c r="N15" s="30">
        <v>5890</v>
      </c>
      <c r="P15" s="30">
        <v>5518</v>
      </c>
      <c r="R15" s="30">
        <v>5632</v>
      </c>
      <c r="T15" s="30">
        <v>5827</v>
      </c>
      <c r="V15" s="30">
        <v>5739</v>
      </c>
      <c r="X15" s="30">
        <v>6075</v>
      </c>
      <c r="Z15" s="30">
        <v>5644</v>
      </c>
      <c r="AB15" s="30">
        <v>5236</v>
      </c>
      <c r="AC15" s="30"/>
      <c r="AD15" s="30">
        <v>5125</v>
      </c>
      <c r="AE15" s="30"/>
      <c r="AF15" s="57">
        <v>4810</v>
      </c>
      <c r="AG15" s="57"/>
      <c r="AH15" s="138">
        <v>5395</v>
      </c>
      <c r="AI15" s="57"/>
      <c r="AJ15" s="40">
        <f>(Number_of_Listed_Building_Consent_decisions___Regional[[#This Row],[2021/22]]-Number_of_Listed_Building_Consent_decisions___Regional[[#This Row],[2020/21]])/Number_of_Listed_Building_Consent_decisions___Regional[[#This Row],[2020/21]]</f>
        <v>0.12162162162162163</v>
      </c>
      <c r="AK15" s="40">
        <v>0.10252755606233371</v>
      </c>
      <c r="AM15" s="12"/>
    </row>
    <row r="16" spans="1:41" ht="17.25" x14ac:dyDescent="0.25">
      <c r="A16" s="12"/>
      <c r="B16" t="s">
        <v>846</v>
      </c>
      <c r="C16" s="30" t="s">
        <v>53</v>
      </c>
      <c r="D16" s="30" t="s">
        <v>53</v>
      </c>
      <c r="E16" s="30" t="s">
        <v>53</v>
      </c>
      <c r="F16" s="30" t="s">
        <v>53</v>
      </c>
      <c r="G16" s="30" t="s">
        <v>53</v>
      </c>
      <c r="H16" s="30" t="s">
        <v>53</v>
      </c>
      <c r="I16" s="30">
        <v>400</v>
      </c>
      <c r="J16" s="30">
        <v>487</v>
      </c>
      <c r="L16" s="30">
        <v>842</v>
      </c>
      <c r="N16" s="30">
        <v>506</v>
      </c>
      <c r="P16" s="30">
        <v>473</v>
      </c>
      <c r="R16" s="30">
        <v>842</v>
      </c>
      <c r="T16" s="30">
        <v>969</v>
      </c>
      <c r="V16" s="30">
        <v>908</v>
      </c>
      <c r="X16" s="30">
        <v>1028</v>
      </c>
      <c r="Z16" s="30">
        <v>926</v>
      </c>
      <c r="AB16" s="30">
        <v>905</v>
      </c>
      <c r="AC16" s="30"/>
      <c r="AD16" s="30">
        <v>879</v>
      </c>
      <c r="AE16" s="30"/>
      <c r="AF16" s="57">
        <v>904</v>
      </c>
      <c r="AG16" s="57"/>
      <c r="AH16" s="138">
        <v>825</v>
      </c>
      <c r="AI16" s="57"/>
      <c r="AJ16" s="40">
        <f>(Number_of_Listed_Building_Consent_decisions___Regional[[#This Row],[2021/22]]-Number_of_Listed_Building_Consent_decisions___Regional[[#This Row],[2020/21]])/Number_of_Listed_Building_Consent_decisions___Regional[[#This Row],[2020/21]]</f>
        <v>-8.7389380530973448E-2</v>
      </c>
      <c r="AK16" s="40">
        <v>0.12202336932406449</v>
      </c>
      <c r="AM16" s="12"/>
    </row>
    <row r="17" spans="1:41" x14ac:dyDescent="0.25">
      <c r="A17" s="12" t="s">
        <v>745</v>
      </c>
      <c r="B17" s="12" t="s">
        <v>781</v>
      </c>
      <c r="C17" s="42">
        <v>32587</v>
      </c>
      <c r="D17" s="42">
        <v>33283</v>
      </c>
      <c r="E17" s="42">
        <v>34978</v>
      </c>
      <c r="F17" s="42">
        <v>33406</v>
      </c>
      <c r="G17" s="42">
        <v>33500</v>
      </c>
      <c r="H17" s="42">
        <v>33927</v>
      </c>
      <c r="I17" s="42">
        <v>30400</v>
      </c>
      <c r="J17" s="42">
        <v>27234</v>
      </c>
      <c r="K17" s="12"/>
      <c r="L17" s="42">
        <v>29168</v>
      </c>
      <c r="M17" s="12"/>
      <c r="N17" s="42">
        <v>29391</v>
      </c>
      <c r="O17" s="12"/>
      <c r="P17" s="42">
        <v>27960</v>
      </c>
      <c r="Q17" s="12"/>
      <c r="R17" s="42">
        <v>29146</v>
      </c>
      <c r="S17" s="12"/>
      <c r="T17" s="42">
        <v>30005</v>
      </c>
      <c r="U17" s="12"/>
      <c r="V17" s="42">
        <v>30193</v>
      </c>
      <c r="W17" s="12"/>
      <c r="X17" s="42">
        <v>31285</v>
      </c>
      <c r="Y17" s="12"/>
      <c r="Z17" s="42">
        <v>29564</v>
      </c>
      <c r="AA17" s="12"/>
      <c r="AB17" s="42">
        <v>27888</v>
      </c>
      <c r="AC17" s="42"/>
      <c r="AD17" s="42">
        <v>26400</v>
      </c>
      <c r="AE17" s="42"/>
      <c r="AF17" s="42">
        <v>25303</v>
      </c>
      <c r="AG17" s="42"/>
      <c r="AH17" s="135">
        <v>27075</v>
      </c>
      <c r="AI17" s="42"/>
      <c r="AJ17" s="43">
        <f>(Number_of_Listed_Building_Consent_decisions___Regional[[#This Row],[2021/22]]-Number_of_Listed_Building_Consent_decisions___Regional[[#This Row],[2020/21]])/Number_of_Listed_Building_Consent_decisions___Regional[[#This Row],[2020/21]]</f>
        <v>7.0031221594277354E-2</v>
      </c>
      <c r="AK17" s="43">
        <v>6.5720964441499233E-2</v>
      </c>
      <c r="AM17" s="12"/>
    </row>
    <row r="18" spans="1:41" x14ac:dyDescent="0.25">
      <c r="AF18" s="59"/>
    </row>
    <row r="19" spans="1:41" s="39" customFormat="1" ht="18.75" x14ac:dyDescent="0.3">
      <c r="A19" s="23"/>
      <c r="B19" s="23" t="s">
        <v>847</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N19"/>
      <c r="AO19"/>
    </row>
    <row r="20" spans="1:41" x14ac:dyDescent="0.25">
      <c r="A20" s="60"/>
      <c r="B20" s="61"/>
      <c r="C20" s="61" t="s">
        <v>761</v>
      </c>
      <c r="D20" s="61" t="s">
        <v>762</v>
      </c>
      <c r="E20" s="61" t="s">
        <v>763</v>
      </c>
      <c r="F20" s="61" t="s">
        <v>764</v>
      </c>
      <c r="G20" s="61" t="s">
        <v>765</v>
      </c>
      <c r="H20" s="61" t="s">
        <v>766</v>
      </c>
      <c r="I20" s="61" t="s">
        <v>767</v>
      </c>
      <c r="J20" s="202" t="s">
        <v>19</v>
      </c>
      <c r="K20" s="201"/>
      <c r="L20" s="202" t="s">
        <v>20</v>
      </c>
      <c r="M20" s="201"/>
      <c r="N20" s="202" t="s">
        <v>21</v>
      </c>
      <c r="O20" s="201"/>
      <c r="P20" s="202" t="s">
        <v>22</v>
      </c>
      <c r="Q20" s="201"/>
      <c r="R20" s="202" t="s">
        <v>23</v>
      </c>
      <c r="S20" s="201"/>
      <c r="T20" s="200" t="s">
        <v>24</v>
      </c>
      <c r="U20" s="201"/>
      <c r="V20" s="202" t="s">
        <v>25</v>
      </c>
      <c r="W20" s="201"/>
      <c r="X20" s="202" t="s">
        <v>26</v>
      </c>
      <c r="Y20" s="201"/>
      <c r="Z20" s="202" t="s">
        <v>27</v>
      </c>
      <c r="AA20" s="201"/>
      <c r="AB20" s="200" t="s">
        <v>28</v>
      </c>
      <c r="AC20" s="201"/>
      <c r="AD20" s="205" t="s">
        <v>29</v>
      </c>
      <c r="AE20" s="204"/>
      <c r="AF20" s="203" t="s">
        <v>30</v>
      </c>
      <c r="AG20" s="204"/>
      <c r="AH20" s="203" t="s">
        <v>31</v>
      </c>
      <c r="AI20" s="204"/>
      <c r="AJ20" s="205" t="s">
        <v>848</v>
      </c>
      <c r="AK20" s="204"/>
    </row>
    <row r="21" spans="1:41" s="52" customFormat="1" ht="45" x14ac:dyDescent="0.25">
      <c r="A21" s="62" t="s">
        <v>15</v>
      </c>
      <c r="B21" s="63" t="s">
        <v>16</v>
      </c>
      <c r="C21" s="63" t="s">
        <v>830</v>
      </c>
      <c r="D21" s="63" t="s">
        <v>831</v>
      </c>
      <c r="E21" s="63" t="s">
        <v>832</v>
      </c>
      <c r="F21" s="63" t="s">
        <v>833</v>
      </c>
      <c r="G21" s="63" t="s">
        <v>834</v>
      </c>
      <c r="H21" s="63" t="s">
        <v>835</v>
      </c>
      <c r="I21" s="63" t="s">
        <v>836</v>
      </c>
      <c r="J21" s="64" t="s">
        <v>849</v>
      </c>
      <c r="K21" s="65" t="s">
        <v>850</v>
      </c>
      <c r="L21" s="64" t="s">
        <v>849</v>
      </c>
      <c r="M21" s="65" t="s">
        <v>850</v>
      </c>
      <c r="N21" s="64" t="s">
        <v>849</v>
      </c>
      <c r="O21" s="65" t="s">
        <v>850</v>
      </c>
      <c r="P21" s="64" t="s">
        <v>849</v>
      </c>
      <c r="Q21" s="65" t="s">
        <v>850</v>
      </c>
      <c r="R21" s="64" t="s">
        <v>849</v>
      </c>
      <c r="S21" s="65" t="s">
        <v>850</v>
      </c>
      <c r="T21" s="66" t="s">
        <v>849</v>
      </c>
      <c r="U21" s="65" t="s">
        <v>850</v>
      </c>
      <c r="V21" s="64" t="s">
        <v>849</v>
      </c>
      <c r="W21" s="65" t="s">
        <v>850</v>
      </c>
      <c r="X21" s="64" t="s">
        <v>849</v>
      </c>
      <c r="Y21" s="65" t="s">
        <v>850</v>
      </c>
      <c r="Z21" s="64" t="s">
        <v>849</v>
      </c>
      <c r="AA21" s="65" t="s">
        <v>850</v>
      </c>
      <c r="AB21" s="66" t="s">
        <v>849</v>
      </c>
      <c r="AC21" s="67" t="s">
        <v>850</v>
      </c>
      <c r="AD21" s="62" t="s">
        <v>849</v>
      </c>
      <c r="AE21" s="67" t="s">
        <v>850</v>
      </c>
      <c r="AF21" s="63" t="s">
        <v>849</v>
      </c>
      <c r="AG21" s="65" t="s">
        <v>851</v>
      </c>
      <c r="AH21" s="63" t="s">
        <v>849</v>
      </c>
      <c r="AI21" s="65" t="s">
        <v>851</v>
      </c>
      <c r="AJ21" s="62" t="s">
        <v>852</v>
      </c>
      <c r="AK21" s="65" t="s">
        <v>843</v>
      </c>
      <c r="AN21"/>
      <c r="AO21"/>
    </row>
    <row r="22" spans="1:41" x14ac:dyDescent="0.25">
      <c r="A22" s="68" t="s">
        <v>32</v>
      </c>
      <c r="B22" s="69" t="s">
        <v>771</v>
      </c>
      <c r="C22" s="70" t="s">
        <v>53</v>
      </c>
      <c r="D22" s="70" t="s">
        <v>53</v>
      </c>
      <c r="E22" s="70" t="s">
        <v>53</v>
      </c>
      <c r="F22" s="70" t="s">
        <v>53</v>
      </c>
      <c r="G22" s="70" t="s">
        <v>53</v>
      </c>
      <c r="H22" s="70" t="s">
        <v>53</v>
      </c>
      <c r="I22" s="70" t="s">
        <v>53</v>
      </c>
      <c r="J22" s="71">
        <v>20</v>
      </c>
      <c r="K22" s="72">
        <v>0.03</v>
      </c>
      <c r="L22" s="71">
        <v>20</v>
      </c>
      <c r="M22" s="72">
        <v>0.03</v>
      </c>
      <c r="N22" s="71">
        <v>19</v>
      </c>
      <c r="O22" s="72">
        <v>0.03</v>
      </c>
      <c r="P22" s="71">
        <v>20</v>
      </c>
      <c r="Q22" s="72">
        <v>0.03</v>
      </c>
      <c r="R22" s="71">
        <v>19</v>
      </c>
      <c r="S22" s="72">
        <v>2.5999999999999999E-2</v>
      </c>
      <c r="T22" s="70">
        <v>14</v>
      </c>
      <c r="U22" s="73">
        <v>1.871657754010695E-2</v>
      </c>
      <c r="V22" s="71">
        <v>18</v>
      </c>
      <c r="W22" s="73">
        <v>2.4793388429752067E-2</v>
      </c>
      <c r="X22" s="71">
        <v>14</v>
      </c>
      <c r="Y22" s="73">
        <v>1.7094017094017096E-2</v>
      </c>
      <c r="Z22" s="71">
        <v>7</v>
      </c>
      <c r="AA22" s="73">
        <v>8.8383838383838381E-3</v>
      </c>
      <c r="AB22" s="70">
        <v>18</v>
      </c>
      <c r="AC22" s="73">
        <v>2.4489795918367346E-2</v>
      </c>
      <c r="AD22" s="71">
        <v>12</v>
      </c>
      <c r="AE22" s="73">
        <v>1.7021276595744681E-2</v>
      </c>
      <c r="AF22" s="70">
        <v>12</v>
      </c>
      <c r="AG22" s="73">
        <v>1.9704433497536946E-2</v>
      </c>
      <c r="AH22" s="70">
        <v>15</v>
      </c>
      <c r="AI22" s="73">
        <v>2.1367521367521368E-2</v>
      </c>
      <c r="AJ22" s="74">
        <f>(AH22-J22)/J22</f>
        <v>-0.25</v>
      </c>
      <c r="AK22" s="75">
        <f>(AH22-AF22)/AF22</f>
        <v>0.25</v>
      </c>
    </row>
    <row r="23" spans="1:41" x14ac:dyDescent="0.25">
      <c r="A23" s="68" t="s">
        <v>62</v>
      </c>
      <c r="B23" s="69" t="s">
        <v>772</v>
      </c>
      <c r="C23" s="70" t="s">
        <v>53</v>
      </c>
      <c r="D23" s="70" t="s">
        <v>53</v>
      </c>
      <c r="E23" s="70" t="s">
        <v>53</v>
      </c>
      <c r="F23" s="70" t="s">
        <v>53</v>
      </c>
      <c r="G23" s="70" t="s">
        <v>53</v>
      </c>
      <c r="H23" s="70" t="s">
        <v>53</v>
      </c>
      <c r="I23" s="70" t="s">
        <v>53</v>
      </c>
      <c r="J23" s="71">
        <v>26</v>
      </c>
      <c r="K23" s="72">
        <v>0.02</v>
      </c>
      <c r="L23" s="71">
        <v>38</v>
      </c>
      <c r="M23" s="72">
        <v>0.02</v>
      </c>
      <c r="N23" s="71">
        <v>51</v>
      </c>
      <c r="O23" s="72">
        <v>0.03</v>
      </c>
      <c r="P23" s="71">
        <v>53</v>
      </c>
      <c r="Q23" s="72">
        <v>0.03</v>
      </c>
      <c r="R23" s="71">
        <v>34</v>
      </c>
      <c r="S23" s="72">
        <v>2.1000000000000001E-2</v>
      </c>
      <c r="T23" s="70">
        <v>56</v>
      </c>
      <c r="U23" s="73">
        <v>3.4419176398279044E-2</v>
      </c>
      <c r="V23" s="71">
        <v>35</v>
      </c>
      <c r="W23" s="73">
        <v>2.130249543517955E-2</v>
      </c>
      <c r="X23" s="71">
        <v>37</v>
      </c>
      <c r="Y23" s="73">
        <v>2.11307824100514E-2</v>
      </c>
      <c r="Z23" s="71">
        <v>32</v>
      </c>
      <c r="AA23" s="73">
        <v>1.7601760176017601E-2</v>
      </c>
      <c r="AB23" s="70">
        <v>31</v>
      </c>
      <c r="AC23" s="73">
        <v>1.8289085545722714E-2</v>
      </c>
      <c r="AD23" s="71">
        <v>39</v>
      </c>
      <c r="AE23" s="73">
        <v>2.5590551181102362E-2</v>
      </c>
      <c r="AF23" s="70">
        <v>27</v>
      </c>
      <c r="AG23" s="73">
        <v>1.9271948608137045E-2</v>
      </c>
      <c r="AH23" s="70">
        <v>20</v>
      </c>
      <c r="AI23" s="73">
        <v>1.3995801259622114E-2</v>
      </c>
      <c r="AJ23" s="74">
        <f t="shared" ref="AJ23:AJ32" si="0">(AH23-J23)/J23</f>
        <v>-0.23076923076923078</v>
      </c>
      <c r="AK23" s="75">
        <f t="shared" ref="AK23:AK32" si="1">(AH23-AF23)/AF23</f>
        <v>-0.25925925925925924</v>
      </c>
    </row>
    <row r="24" spans="1:41" x14ac:dyDescent="0.25">
      <c r="A24" s="68" t="s">
        <v>147</v>
      </c>
      <c r="B24" s="69" t="s">
        <v>773</v>
      </c>
      <c r="C24" s="70" t="s">
        <v>53</v>
      </c>
      <c r="D24" s="70" t="s">
        <v>53</v>
      </c>
      <c r="E24" s="70" t="s">
        <v>53</v>
      </c>
      <c r="F24" s="70" t="s">
        <v>53</v>
      </c>
      <c r="G24" s="70" t="s">
        <v>53</v>
      </c>
      <c r="H24" s="70" t="s">
        <v>53</v>
      </c>
      <c r="I24" s="70" t="s">
        <v>53</v>
      </c>
      <c r="J24" s="71">
        <v>44</v>
      </c>
      <c r="K24" s="72">
        <v>0.03</v>
      </c>
      <c r="L24" s="71">
        <v>35</v>
      </c>
      <c r="M24" s="72">
        <v>0.02</v>
      </c>
      <c r="N24" s="71">
        <v>38</v>
      </c>
      <c r="O24" s="72">
        <v>0.02</v>
      </c>
      <c r="P24" s="71">
        <v>34</v>
      </c>
      <c r="Q24" s="72">
        <v>0.02</v>
      </c>
      <c r="R24" s="71">
        <v>29</v>
      </c>
      <c r="S24" s="72">
        <v>1.7000000000000001E-2</v>
      </c>
      <c r="T24" s="70">
        <v>27</v>
      </c>
      <c r="U24" s="73">
        <v>1.4900662251655629E-2</v>
      </c>
      <c r="V24" s="71">
        <v>26</v>
      </c>
      <c r="W24" s="73">
        <v>1.3591217982226868E-2</v>
      </c>
      <c r="X24" s="71">
        <v>20</v>
      </c>
      <c r="Y24" s="73">
        <v>1.0040160642570281E-2</v>
      </c>
      <c r="Z24" s="71">
        <v>35</v>
      </c>
      <c r="AA24" s="73">
        <v>1.771255060728745E-2</v>
      </c>
      <c r="AB24" s="70">
        <v>24</v>
      </c>
      <c r="AC24" s="73">
        <v>1.2841091492776886E-2</v>
      </c>
      <c r="AD24" s="71">
        <v>21</v>
      </c>
      <c r="AE24" s="73">
        <v>1.2020606754436176E-2</v>
      </c>
      <c r="AF24" s="70">
        <v>21</v>
      </c>
      <c r="AG24" s="73">
        <v>1.2612612612612612E-2</v>
      </c>
      <c r="AH24" s="70">
        <v>20</v>
      </c>
      <c r="AI24" s="73">
        <v>1.0787486515641856E-2</v>
      </c>
      <c r="AJ24" s="74">
        <f t="shared" si="0"/>
        <v>-0.54545454545454541</v>
      </c>
      <c r="AK24" s="75">
        <f t="shared" si="1"/>
        <v>-4.7619047619047616E-2</v>
      </c>
    </row>
    <row r="25" spans="1:41" x14ac:dyDescent="0.25">
      <c r="A25" s="68" t="s">
        <v>263</v>
      </c>
      <c r="B25" s="69" t="s">
        <v>774</v>
      </c>
      <c r="C25" s="70" t="s">
        <v>53</v>
      </c>
      <c r="D25" s="70" t="s">
        <v>53</v>
      </c>
      <c r="E25" s="70" t="s">
        <v>53</v>
      </c>
      <c r="F25" s="70" t="s">
        <v>53</v>
      </c>
      <c r="G25" s="70" t="s">
        <v>53</v>
      </c>
      <c r="H25" s="70" t="s">
        <v>53</v>
      </c>
      <c r="I25" s="70" t="s">
        <v>53</v>
      </c>
      <c r="J25" s="71">
        <v>62</v>
      </c>
      <c r="K25" s="72">
        <v>0.03</v>
      </c>
      <c r="L25" s="71">
        <v>52</v>
      </c>
      <c r="M25" s="72">
        <v>0.03</v>
      </c>
      <c r="N25" s="71">
        <v>45</v>
      </c>
      <c r="O25" s="72">
        <v>0.02</v>
      </c>
      <c r="P25" s="71">
        <v>89</v>
      </c>
      <c r="Q25" s="72">
        <v>0.05</v>
      </c>
      <c r="R25" s="71">
        <v>58</v>
      </c>
      <c r="S25" s="72">
        <v>2.9000000000000001E-2</v>
      </c>
      <c r="T25" s="70">
        <v>60</v>
      </c>
      <c r="U25" s="73">
        <v>3.2240730789897906E-2</v>
      </c>
      <c r="V25" s="71">
        <v>57</v>
      </c>
      <c r="W25" s="73">
        <v>3.0727762803234502E-2</v>
      </c>
      <c r="X25" s="71">
        <v>54</v>
      </c>
      <c r="Y25" s="73">
        <v>2.6535626535626536E-2</v>
      </c>
      <c r="Z25" s="71">
        <v>66</v>
      </c>
      <c r="AA25" s="73">
        <v>3.3863519753719859E-2</v>
      </c>
      <c r="AB25" s="70">
        <v>19</v>
      </c>
      <c r="AC25" s="73">
        <v>1.065619742007852E-2</v>
      </c>
      <c r="AD25" s="71">
        <v>40</v>
      </c>
      <c r="AE25" s="73">
        <v>2.3255813953488372E-2</v>
      </c>
      <c r="AF25" s="70">
        <v>14</v>
      </c>
      <c r="AG25" s="73">
        <v>8.3732057416267946E-3</v>
      </c>
      <c r="AH25" s="70">
        <v>19</v>
      </c>
      <c r="AI25" s="73">
        <v>1.0919540229885057E-2</v>
      </c>
      <c r="AJ25" s="74">
        <f t="shared" si="0"/>
        <v>-0.69354838709677424</v>
      </c>
      <c r="AK25" s="75">
        <f t="shared" si="1"/>
        <v>0.35714285714285715</v>
      </c>
    </row>
    <row r="26" spans="1:41" x14ac:dyDescent="0.25">
      <c r="A26" s="68" t="s">
        <v>196</v>
      </c>
      <c r="B26" s="69" t="s">
        <v>775</v>
      </c>
      <c r="C26" s="70" t="s">
        <v>53</v>
      </c>
      <c r="D26" s="70" t="s">
        <v>53</v>
      </c>
      <c r="E26" s="70" t="s">
        <v>53</v>
      </c>
      <c r="F26" s="70" t="s">
        <v>53</v>
      </c>
      <c r="G26" s="70" t="s">
        <v>53</v>
      </c>
      <c r="H26" s="70" t="s">
        <v>53</v>
      </c>
      <c r="I26" s="70" t="s">
        <v>53</v>
      </c>
      <c r="J26" s="71">
        <v>51</v>
      </c>
      <c r="K26" s="72">
        <v>0.03</v>
      </c>
      <c r="L26" s="71">
        <v>60</v>
      </c>
      <c r="M26" s="72">
        <v>0.03</v>
      </c>
      <c r="N26" s="71">
        <v>35</v>
      </c>
      <c r="O26" s="72">
        <v>0.02</v>
      </c>
      <c r="P26" s="71">
        <v>36</v>
      </c>
      <c r="Q26" s="72">
        <v>0.02</v>
      </c>
      <c r="R26" s="71">
        <v>61</v>
      </c>
      <c r="S26" s="72">
        <v>0.03</v>
      </c>
      <c r="T26" s="70">
        <v>82</v>
      </c>
      <c r="U26" s="73">
        <v>4.2377260981912142E-2</v>
      </c>
      <c r="V26" s="71">
        <v>30</v>
      </c>
      <c r="W26" s="73">
        <v>1.3927576601671309E-2</v>
      </c>
      <c r="X26" s="71">
        <v>29</v>
      </c>
      <c r="Y26" s="73">
        <v>1.3996138996138996E-2</v>
      </c>
      <c r="Z26" s="71">
        <v>33</v>
      </c>
      <c r="AA26" s="73">
        <v>1.5207373271889401E-2</v>
      </c>
      <c r="AB26" s="70">
        <v>25</v>
      </c>
      <c r="AC26" s="73">
        <v>1.2481278082875686E-2</v>
      </c>
      <c r="AD26" s="71">
        <v>30</v>
      </c>
      <c r="AE26" s="73">
        <v>1.6260162601626018E-2</v>
      </c>
      <c r="AF26" s="70">
        <v>48</v>
      </c>
      <c r="AG26" s="73">
        <v>2.7397260273972601E-2</v>
      </c>
      <c r="AH26" s="70">
        <v>26</v>
      </c>
      <c r="AI26" s="73">
        <v>1.2954658694569009E-2</v>
      </c>
      <c r="AJ26" s="74">
        <f t="shared" si="0"/>
        <v>-0.49019607843137253</v>
      </c>
      <c r="AK26" s="75">
        <f t="shared" si="1"/>
        <v>-0.45833333333333331</v>
      </c>
    </row>
    <row r="27" spans="1:41" x14ac:dyDescent="0.25">
      <c r="A27" s="68" t="s">
        <v>342</v>
      </c>
      <c r="B27" s="69" t="s">
        <v>776</v>
      </c>
      <c r="C27" s="70" t="s">
        <v>53</v>
      </c>
      <c r="D27" s="70" t="s">
        <v>53</v>
      </c>
      <c r="E27" s="70" t="s">
        <v>53</v>
      </c>
      <c r="F27" s="70" t="s">
        <v>53</v>
      </c>
      <c r="G27" s="70" t="s">
        <v>53</v>
      </c>
      <c r="H27" s="70" t="s">
        <v>53</v>
      </c>
      <c r="I27" s="70" t="s">
        <v>53</v>
      </c>
      <c r="J27" s="71">
        <v>59</v>
      </c>
      <c r="K27" s="72">
        <v>0.02</v>
      </c>
      <c r="L27" s="71">
        <v>68</v>
      </c>
      <c r="M27" s="72">
        <v>0.02</v>
      </c>
      <c r="N27" s="71">
        <v>85</v>
      </c>
      <c r="O27" s="72">
        <v>0.02</v>
      </c>
      <c r="P27" s="71">
        <v>49</v>
      </c>
      <c r="Q27" s="72">
        <v>0.01</v>
      </c>
      <c r="R27" s="71">
        <v>66</v>
      </c>
      <c r="S27" s="72">
        <v>1.7000000000000001E-2</v>
      </c>
      <c r="T27" s="70">
        <v>137</v>
      </c>
      <c r="U27" s="73">
        <v>3.2549299120931338E-2</v>
      </c>
      <c r="V27" s="71">
        <v>55</v>
      </c>
      <c r="W27" s="73">
        <v>1.354346220142822E-2</v>
      </c>
      <c r="X27" s="71">
        <v>54</v>
      </c>
      <c r="Y27" s="73">
        <v>1.3065569804016453E-2</v>
      </c>
      <c r="Z27" s="71">
        <v>66</v>
      </c>
      <c r="AA27" s="73">
        <v>1.6557952834922229E-2</v>
      </c>
      <c r="AB27" s="70">
        <v>54</v>
      </c>
      <c r="AC27" s="73">
        <v>1.3935483870967743E-2</v>
      </c>
      <c r="AD27" s="71">
        <v>45</v>
      </c>
      <c r="AE27" s="73">
        <v>1.2665353222628765E-2</v>
      </c>
      <c r="AF27" s="70">
        <v>54</v>
      </c>
      <c r="AG27" s="73">
        <v>1.4354066985645933E-2</v>
      </c>
      <c r="AH27" s="70">
        <v>51</v>
      </c>
      <c r="AI27" s="73">
        <v>1.3658275307980718E-2</v>
      </c>
      <c r="AJ27" s="74">
        <f t="shared" si="0"/>
        <v>-0.13559322033898305</v>
      </c>
      <c r="AK27" s="75">
        <f t="shared" si="1"/>
        <v>-5.5555555555555552E-2</v>
      </c>
    </row>
    <row r="28" spans="1:41" x14ac:dyDescent="0.25">
      <c r="A28" s="68" t="s">
        <v>441</v>
      </c>
      <c r="B28" s="69" t="s">
        <v>777</v>
      </c>
      <c r="C28" s="70" t="s">
        <v>53</v>
      </c>
      <c r="D28" s="70" t="s">
        <v>53</v>
      </c>
      <c r="E28" s="70" t="s">
        <v>53</v>
      </c>
      <c r="F28" s="70" t="s">
        <v>53</v>
      </c>
      <c r="G28" s="70" t="s">
        <v>53</v>
      </c>
      <c r="H28" s="70" t="s">
        <v>53</v>
      </c>
      <c r="I28" s="70" t="s">
        <v>53</v>
      </c>
      <c r="J28" s="71">
        <v>87</v>
      </c>
      <c r="K28" s="72">
        <v>0.02</v>
      </c>
      <c r="L28" s="71">
        <v>62</v>
      </c>
      <c r="M28" s="72">
        <v>0.01</v>
      </c>
      <c r="N28" s="71">
        <v>69</v>
      </c>
      <c r="O28" s="72">
        <v>0.01</v>
      </c>
      <c r="P28" s="71">
        <v>77</v>
      </c>
      <c r="Q28" s="72">
        <v>0.02</v>
      </c>
      <c r="R28" s="71">
        <v>64</v>
      </c>
      <c r="S28" s="72">
        <v>1.2E-2</v>
      </c>
      <c r="T28" s="70">
        <v>87</v>
      </c>
      <c r="U28" s="73">
        <v>1.6025050653895746E-2</v>
      </c>
      <c r="V28" s="71">
        <v>48</v>
      </c>
      <c r="W28" s="73">
        <v>8.687782805429865E-3</v>
      </c>
      <c r="X28" s="71">
        <v>49</v>
      </c>
      <c r="Y28" s="73">
        <v>8.8208820882088208E-3</v>
      </c>
      <c r="Z28" s="71">
        <v>28</v>
      </c>
      <c r="AA28" s="73">
        <v>5.8947368421052634E-3</v>
      </c>
      <c r="AB28" s="70">
        <v>25</v>
      </c>
      <c r="AC28" s="73">
        <v>5.5567903978661921E-3</v>
      </c>
      <c r="AD28" s="71">
        <v>35</v>
      </c>
      <c r="AE28" s="73">
        <v>8.079409048938134E-3</v>
      </c>
      <c r="AF28" s="70">
        <v>10</v>
      </c>
      <c r="AG28" s="73">
        <v>2.6288117770767614E-3</v>
      </c>
      <c r="AH28" s="70">
        <v>14</v>
      </c>
      <c r="AI28" s="73">
        <v>3.5787321063394683E-3</v>
      </c>
      <c r="AJ28" s="74">
        <f t="shared" si="0"/>
        <v>-0.83908045977011492</v>
      </c>
      <c r="AK28" s="75">
        <f t="shared" si="1"/>
        <v>0.4</v>
      </c>
    </row>
    <row r="29" spans="1:41" x14ac:dyDescent="0.25">
      <c r="A29" s="68" t="s">
        <v>514</v>
      </c>
      <c r="B29" s="69" t="s">
        <v>778</v>
      </c>
      <c r="C29" s="70" t="s">
        <v>53</v>
      </c>
      <c r="D29" s="70" t="s">
        <v>53</v>
      </c>
      <c r="E29" s="70" t="s">
        <v>53</v>
      </c>
      <c r="F29" s="70" t="s">
        <v>53</v>
      </c>
      <c r="G29" s="70" t="s">
        <v>53</v>
      </c>
      <c r="H29" s="70" t="s">
        <v>53</v>
      </c>
      <c r="I29" s="70" t="s">
        <v>53</v>
      </c>
      <c r="J29" s="71">
        <v>185</v>
      </c>
      <c r="K29" s="72">
        <v>0.03</v>
      </c>
      <c r="L29" s="71">
        <v>182</v>
      </c>
      <c r="M29" s="72">
        <v>0.03</v>
      </c>
      <c r="N29" s="71">
        <v>142</v>
      </c>
      <c r="O29" s="72">
        <v>0.02</v>
      </c>
      <c r="P29" s="71">
        <v>141</v>
      </c>
      <c r="Q29" s="72">
        <v>0.03</v>
      </c>
      <c r="R29" s="71">
        <v>141</v>
      </c>
      <c r="S29" s="72">
        <v>2.5999999999999999E-2</v>
      </c>
      <c r="T29" s="70">
        <v>156</v>
      </c>
      <c r="U29" s="73">
        <v>2.7916964924838941E-2</v>
      </c>
      <c r="V29" s="71">
        <v>93</v>
      </c>
      <c r="W29" s="73">
        <v>1.640500970188746E-2</v>
      </c>
      <c r="X29" s="71">
        <v>124</v>
      </c>
      <c r="Y29" s="73">
        <v>2.1287553648068669E-2</v>
      </c>
      <c r="Z29" s="71">
        <v>97</v>
      </c>
      <c r="AA29" s="73">
        <v>1.7468035296236268E-2</v>
      </c>
      <c r="AB29" s="70">
        <v>88</v>
      </c>
      <c r="AC29" s="73">
        <v>1.6641452344931921E-2</v>
      </c>
      <c r="AD29" s="71">
        <v>65</v>
      </c>
      <c r="AE29" s="73">
        <v>1.3078470824949699E-2</v>
      </c>
      <c r="AF29" s="70">
        <v>61</v>
      </c>
      <c r="AG29" s="73">
        <v>1.2388302193338748E-2</v>
      </c>
      <c r="AH29" s="70">
        <v>62</v>
      </c>
      <c r="AI29" s="73">
        <v>1.1320065729413912E-2</v>
      </c>
      <c r="AJ29" s="74">
        <f t="shared" si="0"/>
        <v>-0.66486486486486485</v>
      </c>
      <c r="AK29" s="75">
        <f t="shared" si="1"/>
        <v>1.6393442622950821E-2</v>
      </c>
    </row>
    <row r="30" spans="1:41" x14ac:dyDescent="0.25">
      <c r="A30" s="68" t="s">
        <v>656</v>
      </c>
      <c r="B30" s="69" t="s">
        <v>779</v>
      </c>
      <c r="C30" s="70" t="s">
        <v>53</v>
      </c>
      <c r="D30" s="70" t="s">
        <v>53</v>
      </c>
      <c r="E30" s="70" t="s">
        <v>53</v>
      </c>
      <c r="F30" s="70" t="s">
        <v>53</v>
      </c>
      <c r="G30" s="70" t="s">
        <v>53</v>
      </c>
      <c r="H30" s="70" t="s">
        <v>53</v>
      </c>
      <c r="I30" s="70" t="s">
        <v>53</v>
      </c>
      <c r="J30" s="71">
        <v>82</v>
      </c>
      <c r="K30" s="72">
        <v>0.01</v>
      </c>
      <c r="L30" s="71">
        <v>85</v>
      </c>
      <c r="M30" s="72">
        <v>0.01</v>
      </c>
      <c r="N30" s="71">
        <v>74</v>
      </c>
      <c r="O30" s="72">
        <v>0.01</v>
      </c>
      <c r="P30" s="71">
        <v>82</v>
      </c>
      <c r="Q30" s="72">
        <v>0.02</v>
      </c>
      <c r="R30" s="71">
        <v>93</v>
      </c>
      <c r="S30" s="72">
        <v>1.9E-2</v>
      </c>
      <c r="T30" s="70">
        <v>160</v>
      </c>
      <c r="U30" s="73">
        <v>2.7458383387678049E-2</v>
      </c>
      <c r="V30" s="71">
        <v>91</v>
      </c>
      <c r="W30" s="73">
        <v>1.5856420979264679E-2</v>
      </c>
      <c r="X30" s="71">
        <v>56</v>
      </c>
      <c r="Y30" s="73">
        <v>9.2181069958847742E-3</v>
      </c>
      <c r="Z30" s="71">
        <v>38</v>
      </c>
      <c r="AA30" s="73">
        <v>6.7328136073706588E-3</v>
      </c>
      <c r="AB30" s="70">
        <v>50</v>
      </c>
      <c r="AC30" s="73">
        <v>9.5492742551566076E-3</v>
      </c>
      <c r="AD30" s="71">
        <v>30</v>
      </c>
      <c r="AE30" s="73">
        <v>5.8536585365853658E-3</v>
      </c>
      <c r="AF30" s="70">
        <v>45</v>
      </c>
      <c r="AG30" s="73">
        <v>9.355509355509356E-3</v>
      </c>
      <c r="AH30" s="70">
        <v>40</v>
      </c>
      <c r="AI30" s="73">
        <v>7.4142724745134385E-3</v>
      </c>
      <c r="AJ30" s="74">
        <f t="shared" si="0"/>
        <v>-0.51219512195121952</v>
      </c>
      <c r="AK30" s="75">
        <f t="shared" si="1"/>
        <v>-0.1111111111111111</v>
      </c>
    </row>
    <row r="31" spans="1:41" x14ac:dyDescent="0.25">
      <c r="A31" s="76"/>
      <c r="B31" s="69" t="s">
        <v>853</v>
      </c>
      <c r="C31" s="70" t="s">
        <v>53</v>
      </c>
      <c r="D31" s="70" t="s">
        <v>53</v>
      </c>
      <c r="E31" s="70" t="s">
        <v>53</v>
      </c>
      <c r="F31" s="70" t="s">
        <v>53</v>
      </c>
      <c r="G31" s="70" t="s">
        <v>53</v>
      </c>
      <c r="H31" s="70" t="s">
        <v>53</v>
      </c>
      <c r="I31" s="70" t="s">
        <v>53</v>
      </c>
      <c r="J31" s="71">
        <v>11</v>
      </c>
      <c r="K31" s="72">
        <v>0.02</v>
      </c>
      <c r="L31" s="71">
        <v>6</v>
      </c>
      <c r="M31" s="72">
        <v>0.01</v>
      </c>
      <c r="N31" s="71">
        <v>10</v>
      </c>
      <c r="O31" s="72">
        <v>0.01</v>
      </c>
      <c r="P31" s="71">
        <v>11</v>
      </c>
      <c r="Q31" s="72">
        <v>0.02</v>
      </c>
      <c r="R31" s="71">
        <v>8</v>
      </c>
      <c r="S31" s="72">
        <v>1.7000000000000001E-2</v>
      </c>
      <c r="T31" s="70">
        <v>10</v>
      </c>
      <c r="U31" s="73">
        <v>1.0319917440660475E-2</v>
      </c>
      <c r="V31" s="71">
        <v>8</v>
      </c>
      <c r="W31" s="73">
        <v>8.8105726872246704E-3</v>
      </c>
      <c r="X31" s="71">
        <v>13</v>
      </c>
      <c r="Y31" s="73">
        <v>1.264591439688716E-2</v>
      </c>
      <c r="Z31" s="71">
        <v>12</v>
      </c>
      <c r="AA31" s="73">
        <v>1.2958963282937365E-2</v>
      </c>
      <c r="AB31" s="70">
        <v>6</v>
      </c>
      <c r="AC31" s="73">
        <v>6.6298342541436465E-3</v>
      </c>
      <c r="AD31" s="71">
        <v>10</v>
      </c>
      <c r="AE31" s="73">
        <v>1.1376564277588168E-2</v>
      </c>
      <c r="AF31" s="70">
        <v>7</v>
      </c>
      <c r="AG31" s="73">
        <v>7.7691453940066596E-3</v>
      </c>
      <c r="AH31" s="70">
        <v>6</v>
      </c>
      <c r="AI31" s="73">
        <v>7.2727272727272727E-3</v>
      </c>
      <c r="AJ31" s="74">
        <f t="shared" si="0"/>
        <v>-0.45454545454545453</v>
      </c>
      <c r="AK31" s="75">
        <f t="shared" si="1"/>
        <v>-0.14285714285714285</v>
      </c>
    </row>
    <row r="32" spans="1:41" s="12" customFormat="1" x14ac:dyDescent="0.25">
      <c r="A32" s="77" t="s">
        <v>745</v>
      </c>
      <c r="B32" s="78" t="s">
        <v>781</v>
      </c>
      <c r="C32" s="79" t="s">
        <v>53</v>
      </c>
      <c r="D32" s="79" t="s">
        <v>53</v>
      </c>
      <c r="E32" s="79" t="s">
        <v>53</v>
      </c>
      <c r="F32" s="79" t="s">
        <v>53</v>
      </c>
      <c r="G32" s="79" t="s">
        <v>53</v>
      </c>
      <c r="H32" s="79" t="s">
        <v>53</v>
      </c>
      <c r="I32" s="79" t="s">
        <v>53</v>
      </c>
      <c r="J32" s="80">
        <v>627</v>
      </c>
      <c r="K32" s="81">
        <v>0.02</v>
      </c>
      <c r="L32" s="80">
        <v>608</v>
      </c>
      <c r="M32" s="81">
        <v>0.02</v>
      </c>
      <c r="N32" s="80">
        <v>568</v>
      </c>
      <c r="O32" s="81">
        <v>0.02</v>
      </c>
      <c r="P32" s="80">
        <v>592</v>
      </c>
      <c r="Q32" s="81">
        <v>0.02</v>
      </c>
      <c r="R32" s="80">
        <v>573</v>
      </c>
      <c r="S32" s="81">
        <v>0.02</v>
      </c>
      <c r="T32" s="79">
        <v>789</v>
      </c>
      <c r="U32" s="82">
        <v>2.6295617397100485E-2</v>
      </c>
      <c r="V32" s="80">
        <v>461</v>
      </c>
      <c r="W32" s="82">
        <v>1.5268439704567283E-2</v>
      </c>
      <c r="X32" s="80">
        <v>437</v>
      </c>
      <c r="Y32" s="82">
        <v>1.3968355441905066E-2</v>
      </c>
      <c r="Z32" s="80">
        <v>378</v>
      </c>
      <c r="AA32" s="82">
        <v>1.2785820592612638E-2</v>
      </c>
      <c r="AB32" s="79">
        <v>340</v>
      </c>
      <c r="AC32" s="82">
        <v>1.21916236374068E-2</v>
      </c>
      <c r="AD32" s="80">
        <v>327</v>
      </c>
      <c r="AE32" s="82">
        <v>1.2386363636363636E-2</v>
      </c>
      <c r="AF32" s="79">
        <v>299</v>
      </c>
      <c r="AG32" s="82">
        <v>1.1816780618898945E-2</v>
      </c>
      <c r="AH32" s="79">
        <f>SUM(AH22:AH31)</f>
        <v>273</v>
      </c>
      <c r="AI32" s="82">
        <v>1.0083102493074793E-2</v>
      </c>
      <c r="AJ32" s="83">
        <f t="shared" si="0"/>
        <v>-0.56459330143540665</v>
      </c>
      <c r="AK32" s="84">
        <f t="shared" si="1"/>
        <v>-8.6956521739130432E-2</v>
      </c>
      <c r="AN32"/>
      <c r="AO32"/>
    </row>
    <row r="33" spans="2:33" x14ac:dyDescent="0.25">
      <c r="B33" s="37" t="s">
        <v>854</v>
      </c>
      <c r="C33" s="37"/>
      <c r="D33" s="37"/>
      <c r="E33" s="37"/>
      <c r="F33" s="37"/>
      <c r="G33" s="37"/>
      <c r="H33" s="37"/>
      <c r="I33" s="37"/>
      <c r="J33" s="37"/>
      <c r="K33" s="37"/>
      <c r="L33" s="37"/>
      <c r="M33" s="37"/>
      <c r="N33" s="37"/>
      <c r="O33" s="37"/>
      <c r="P33" s="37"/>
      <c r="Q33" s="37"/>
      <c r="R33" s="37"/>
      <c r="S33" s="37"/>
      <c r="T33" s="37"/>
      <c r="U33" s="85"/>
      <c r="V33" s="37"/>
      <c r="W33" s="37"/>
      <c r="X33" s="37"/>
      <c r="Y33" s="37"/>
      <c r="Z33" s="37"/>
      <c r="AA33" s="37"/>
      <c r="AB33" s="37"/>
      <c r="AC33" s="37"/>
      <c r="AD33" s="37"/>
      <c r="AE33" s="37"/>
      <c r="AF33" s="37"/>
      <c r="AG33" s="37"/>
    </row>
    <row r="34" spans="2:33" x14ac:dyDescent="0.25">
      <c r="B34" s="37" t="s">
        <v>855</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row>
    <row r="35" spans="2:33" x14ac:dyDescent="0.25">
      <c r="B35" s="178" t="s">
        <v>1119</v>
      </c>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row>
    <row r="37" spans="2:33" x14ac:dyDescent="0.25">
      <c r="AB37" s="21"/>
    </row>
    <row r="39" spans="2:33" x14ac:dyDescent="0.25">
      <c r="J39"/>
      <c r="L39"/>
    </row>
    <row r="40" spans="2:33" x14ac:dyDescent="0.25">
      <c r="J40"/>
      <c r="L40"/>
    </row>
    <row r="41" spans="2:33" x14ac:dyDescent="0.25">
      <c r="J41"/>
      <c r="L41"/>
    </row>
    <row r="42" spans="2:33" x14ac:dyDescent="0.25">
      <c r="J42"/>
      <c r="L42"/>
    </row>
    <row r="43" spans="2:33" x14ac:dyDescent="0.25">
      <c r="J43"/>
      <c r="L43"/>
    </row>
    <row r="44" spans="2:33" x14ac:dyDescent="0.25">
      <c r="J44"/>
      <c r="L44"/>
    </row>
    <row r="45" spans="2:33" x14ac:dyDescent="0.25">
      <c r="J45"/>
      <c r="L45"/>
    </row>
    <row r="46" spans="2:33" x14ac:dyDescent="0.25">
      <c r="J46"/>
      <c r="L46"/>
    </row>
    <row r="47" spans="2:33" x14ac:dyDescent="0.25">
      <c r="J47"/>
      <c r="L47"/>
    </row>
    <row r="48" spans="2:33" x14ac:dyDescent="0.25">
      <c r="J48"/>
      <c r="L48"/>
    </row>
  </sheetData>
  <mergeCells count="14">
    <mergeCell ref="AH20:AI20"/>
    <mergeCell ref="AJ20:AK20"/>
    <mergeCell ref="V20:W20"/>
    <mergeCell ref="X20:Y20"/>
    <mergeCell ref="Z20:AA20"/>
    <mergeCell ref="AB20:AC20"/>
    <mergeCell ref="AD20:AE20"/>
    <mergeCell ref="AF20:AG20"/>
    <mergeCell ref="T20:U20"/>
    <mergeCell ref="J20:K20"/>
    <mergeCell ref="L20:M20"/>
    <mergeCell ref="N20:O20"/>
    <mergeCell ref="P20:Q20"/>
    <mergeCell ref="R20:S20"/>
  </mergeCells>
  <hyperlinks>
    <hyperlink ref="B1" location="'Contents'!B7" display="⇐ Return to contents" xr:uid="{9D80FF6E-9645-4D27-98E0-E23EA219E8A7}"/>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B86E6-AE8A-46C1-AD25-E324F0A00247}">
  <sheetPr codeName="Sheet36"/>
  <dimension ref="A1:S392"/>
  <sheetViews>
    <sheetView showGridLines="0" topLeftCell="D1" zoomScale="70" zoomScaleNormal="70" workbookViewId="0">
      <selection activeCell="Q6" sqref="Q6:T382"/>
    </sheetView>
  </sheetViews>
  <sheetFormatPr defaultRowHeight="15" outlineLevelCol="1" x14ac:dyDescent="0.25"/>
  <cols>
    <col min="1" max="1" width="12.28515625" customWidth="1" outlineLevel="1"/>
    <col min="2" max="2" width="18.5703125" customWidth="1"/>
    <col min="3" max="3" width="19.7109375" customWidth="1"/>
    <col min="4" max="4" width="25" customWidth="1"/>
    <col min="5" max="15" width="12.7109375" style="30" customWidth="1"/>
    <col min="16" max="17" width="12.7109375" customWidth="1"/>
    <col min="18" max="18" width="21.42578125" bestFit="1" customWidth="1"/>
    <col min="19" max="19" width="21.42578125" style="21" bestFit="1" customWidth="1"/>
  </cols>
  <sheetData>
    <row r="1" spans="1:19" x14ac:dyDescent="0.25">
      <c r="A1" s="16"/>
      <c r="B1" s="20" t="s">
        <v>7</v>
      </c>
    </row>
    <row r="2" spans="1:19" ht="31.5" x14ac:dyDescent="0.5">
      <c r="B2" s="22" t="s">
        <v>783</v>
      </c>
    </row>
    <row r="4" spans="1:19" s="39" customFormat="1" ht="17.45" customHeight="1" x14ac:dyDescent="0.3">
      <c r="A4" s="23"/>
      <c r="B4" s="23" t="s">
        <v>784</v>
      </c>
      <c r="C4" s="23"/>
      <c r="D4" s="23"/>
      <c r="E4" s="23"/>
      <c r="F4" s="23"/>
      <c r="G4" s="23"/>
      <c r="H4" s="23"/>
      <c r="I4" s="23"/>
      <c r="J4" s="23"/>
      <c r="K4" s="23"/>
      <c r="L4" s="23"/>
      <c r="M4" s="23"/>
      <c r="N4" s="23"/>
      <c r="O4" s="23"/>
      <c r="R4"/>
      <c r="S4" s="21"/>
    </row>
    <row r="5" spans="1:19" s="45" customFormat="1" ht="30" x14ac:dyDescent="0.25">
      <c r="A5" s="45" t="s">
        <v>15</v>
      </c>
      <c r="B5" s="45" t="s">
        <v>16</v>
      </c>
      <c r="C5" s="45" t="s">
        <v>785</v>
      </c>
      <c r="D5" s="45" t="s">
        <v>786</v>
      </c>
      <c r="E5" s="46" t="s">
        <v>19</v>
      </c>
      <c r="F5" s="46" t="s">
        <v>20</v>
      </c>
      <c r="G5" s="46" t="s">
        <v>21</v>
      </c>
      <c r="H5" s="46" t="s">
        <v>22</v>
      </c>
      <c r="I5" s="46" t="s">
        <v>23</v>
      </c>
      <c r="J5" s="46" t="s">
        <v>24</v>
      </c>
      <c r="K5" s="46" t="s">
        <v>25</v>
      </c>
      <c r="L5" s="46" t="s">
        <v>26</v>
      </c>
      <c r="M5" s="46" t="s">
        <v>27</v>
      </c>
      <c r="N5" s="46" t="s">
        <v>28</v>
      </c>
      <c r="O5" s="46" t="s">
        <v>29</v>
      </c>
      <c r="P5" s="46" t="s">
        <v>30</v>
      </c>
      <c r="Q5" s="46" t="s">
        <v>31</v>
      </c>
      <c r="R5" s="18" t="s">
        <v>787</v>
      </c>
      <c r="S5" s="25" t="s">
        <v>769</v>
      </c>
    </row>
    <row r="6" spans="1:19" s="12" customFormat="1" x14ac:dyDescent="0.25">
      <c r="A6" s="47" t="s">
        <v>32</v>
      </c>
      <c r="B6" s="47" t="s">
        <v>33</v>
      </c>
      <c r="C6" s="47"/>
      <c r="D6" s="47"/>
      <c r="E6" s="48">
        <v>632</v>
      </c>
      <c r="F6" s="48">
        <v>740</v>
      </c>
      <c r="G6" s="48">
        <v>688</v>
      </c>
      <c r="H6" s="48">
        <v>667</v>
      </c>
      <c r="I6" s="48">
        <v>728</v>
      </c>
      <c r="J6" s="48">
        <v>748</v>
      </c>
      <c r="K6" s="48">
        <v>726</v>
      </c>
      <c r="L6" s="48">
        <v>819</v>
      </c>
      <c r="M6" s="48">
        <v>792</v>
      </c>
      <c r="N6" s="48">
        <v>735</v>
      </c>
      <c r="O6" s="48">
        <v>705</v>
      </c>
      <c r="P6" s="48">
        <v>609</v>
      </c>
      <c r="Q6" s="48">
        <f>VLOOKUP(Number_of_listed_building_consent_decisions[[#This Row],[ONS Code]],[1]TableP124A!$B:$E,4,FALSE)</f>
        <v>702</v>
      </c>
      <c r="R6" s="48">
        <f>Number_of_listed_building_consent_decisions[[#This Row],[2021/22]]-Number_of_listed_building_consent_decisions[[#This Row],[2020/21]]</f>
        <v>93</v>
      </c>
      <c r="S6" s="136">
        <f>Number_of_listed_building_consent_decisions[[#This Row],[Change 
2020/21 to 2021/22]]/Number_of_listed_building_consent_decisions[[#This Row],[2020/21]]</f>
        <v>0.15270935960591134</v>
      </c>
    </row>
    <row r="7" spans="1:19" x14ac:dyDescent="0.25">
      <c r="A7" t="s">
        <v>35</v>
      </c>
      <c r="D7" t="s">
        <v>36</v>
      </c>
      <c r="E7" s="30">
        <v>150</v>
      </c>
      <c r="F7" s="30">
        <v>153</v>
      </c>
      <c r="G7" s="30" t="s">
        <v>53</v>
      </c>
      <c r="H7" s="30">
        <v>161</v>
      </c>
      <c r="I7" s="30">
        <v>126</v>
      </c>
      <c r="J7" s="30">
        <v>174</v>
      </c>
      <c r="K7" s="30">
        <v>141</v>
      </c>
      <c r="L7" s="30">
        <v>171</v>
      </c>
      <c r="M7" s="30">
        <v>163</v>
      </c>
      <c r="N7" s="30">
        <v>162</v>
      </c>
      <c r="O7" s="30">
        <v>189</v>
      </c>
      <c r="P7" s="30">
        <v>149</v>
      </c>
      <c r="Q7" s="30">
        <f>VLOOKUP(Number_of_listed_building_consent_decisions[[#This Row],[ONS Code]],[1]TableP124A!$B:$E,4,FALSE)</f>
        <v>152</v>
      </c>
      <c r="R7" s="30">
        <f>Number_of_listed_building_consent_decisions[[#This Row],[2021/22]]-Number_of_listed_building_consent_decisions[[#This Row],[2020/21]]</f>
        <v>3</v>
      </c>
      <c r="S7" s="21">
        <f>Number_of_listed_building_consent_decisions[[#This Row],[Change 
2020/21 to 2021/22]]/Number_of_listed_building_consent_decisions[[#This Row],[2020/21]]</f>
        <v>2.0134228187919462E-2</v>
      </c>
    </row>
    <row r="8" spans="1:19" x14ac:dyDescent="0.25">
      <c r="A8" t="s">
        <v>37</v>
      </c>
      <c r="D8" t="s">
        <v>38</v>
      </c>
      <c r="E8" s="30">
        <v>173</v>
      </c>
      <c r="F8" s="30">
        <v>243</v>
      </c>
      <c r="G8" s="30">
        <v>212</v>
      </c>
      <c r="H8" s="30">
        <v>188</v>
      </c>
      <c r="I8" s="30">
        <v>240</v>
      </c>
      <c r="J8" s="30">
        <v>196</v>
      </c>
      <c r="K8" s="30">
        <v>247</v>
      </c>
      <c r="L8" s="30">
        <v>263</v>
      </c>
      <c r="M8" s="30">
        <v>270</v>
      </c>
      <c r="N8" s="30">
        <v>247</v>
      </c>
      <c r="O8" s="30">
        <v>226</v>
      </c>
      <c r="P8" s="30">
        <v>189</v>
      </c>
      <c r="Q8" s="30">
        <f>VLOOKUP(Number_of_listed_building_consent_decisions[[#This Row],[ONS Code]],[1]TableP124A!$B:$E,4,FALSE)</f>
        <v>242</v>
      </c>
      <c r="R8" s="30">
        <f>Number_of_listed_building_consent_decisions[[#This Row],[2021/22]]-Number_of_listed_building_consent_decisions[[#This Row],[2020/21]]</f>
        <v>53</v>
      </c>
      <c r="S8" s="21">
        <f>Number_of_listed_building_consent_decisions[[#This Row],[Change 
2020/21 to 2021/22]]/Number_of_listed_building_consent_decisions[[#This Row],[2020/21]]</f>
        <v>0.28042328042328041</v>
      </c>
    </row>
    <row r="9" spans="1:19" s="12" customFormat="1" x14ac:dyDescent="0.25">
      <c r="A9" s="32"/>
      <c r="B9" s="32"/>
      <c r="C9" s="32" t="s">
        <v>39</v>
      </c>
      <c r="D9" s="32"/>
      <c r="E9" s="33"/>
      <c r="F9" s="33"/>
      <c r="G9" s="33"/>
      <c r="H9" s="33"/>
      <c r="I9" s="33"/>
      <c r="J9" s="33"/>
      <c r="K9" s="33"/>
      <c r="L9" s="33"/>
      <c r="M9" s="33"/>
      <c r="N9" s="33"/>
      <c r="O9" s="33"/>
      <c r="P9" s="33"/>
      <c r="Q9" s="33"/>
      <c r="R9" s="33"/>
      <c r="S9" s="35"/>
    </row>
    <row r="10" spans="1:19" x14ac:dyDescent="0.25">
      <c r="A10" t="s">
        <v>40</v>
      </c>
      <c r="D10" t="s">
        <v>41</v>
      </c>
      <c r="E10" s="30">
        <v>32</v>
      </c>
      <c r="F10" s="30">
        <v>32</v>
      </c>
      <c r="G10" s="30">
        <v>29</v>
      </c>
      <c r="H10" s="30">
        <v>23</v>
      </c>
      <c r="I10" s="30">
        <v>21</v>
      </c>
      <c r="J10" s="30">
        <v>21</v>
      </c>
      <c r="K10" s="30">
        <v>12</v>
      </c>
      <c r="L10" s="30">
        <v>13</v>
      </c>
      <c r="M10" s="30">
        <v>30</v>
      </c>
      <c r="N10" s="30">
        <v>22</v>
      </c>
      <c r="O10" s="30">
        <v>14</v>
      </c>
      <c r="P10" s="30">
        <v>15</v>
      </c>
      <c r="Q10" s="30">
        <f>VLOOKUP(Number_of_listed_building_consent_decisions[[#This Row],[ONS Code]],[1]TableP124A!$B:$E,4,FALSE)</f>
        <v>19</v>
      </c>
      <c r="R10" s="30">
        <f>Number_of_listed_building_consent_decisions[[#This Row],[2021/22]]-Number_of_listed_building_consent_decisions[[#This Row],[2020/21]]</f>
        <v>4</v>
      </c>
      <c r="S10" s="21">
        <f>Number_of_listed_building_consent_decisions[[#This Row],[Change 
2020/21 to 2021/22]]/Number_of_listed_building_consent_decisions[[#This Row],[2020/21]]</f>
        <v>0.26666666666666666</v>
      </c>
    </row>
    <row r="11" spans="1:19" x14ac:dyDescent="0.25">
      <c r="A11" t="s">
        <v>42</v>
      </c>
      <c r="D11" t="s">
        <v>43</v>
      </c>
      <c r="E11" s="30">
        <v>143</v>
      </c>
      <c r="F11" s="30">
        <v>131</v>
      </c>
      <c r="G11" s="30">
        <v>142</v>
      </c>
      <c r="H11" s="30">
        <v>139</v>
      </c>
      <c r="I11" s="30">
        <v>159</v>
      </c>
      <c r="J11" s="30">
        <v>153</v>
      </c>
      <c r="K11" s="30">
        <v>148</v>
      </c>
      <c r="L11" s="30">
        <v>171</v>
      </c>
      <c r="M11" s="30">
        <v>145</v>
      </c>
      <c r="N11" s="30">
        <v>122</v>
      </c>
      <c r="O11" s="30">
        <v>122</v>
      </c>
      <c r="P11" s="30">
        <v>76</v>
      </c>
      <c r="Q11" s="30">
        <f>VLOOKUP(Number_of_listed_building_consent_decisions[[#This Row],[ONS Code]],[1]TableP124A!$B:$E,4,FALSE)</f>
        <v>102</v>
      </c>
      <c r="R11" s="30">
        <f>Number_of_listed_building_consent_decisions[[#This Row],[2021/22]]-Number_of_listed_building_consent_decisions[[#This Row],[2020/21]]</f>
        <v>26</v>
      </c>
      <c r="S11" s="21">
        <f>Number_of_listed_building_consent_decisions[[#This Row],[Change 
2020/21 to 2021/22]]/Number_of_listed_building_consent_decisions[[#This Row],[2020/21]]</f>
        <v>0.34210526315789475</v>
      </c>
    </row>
    <row r="12" spans="1:19" x14ac:dyDescent="0.25">
      <c r="A12" t="s">
        <v>44</v>
      </c>
      <c r="D12" t="s">
        <v>45</v>
      </c>
      <c r="E12" s="30">
        <v>14</v>
      </c>
      <c r="F12" s="30">
        <v>16</v>
      </c>
      <c r="G12" s="30">
        <v>16</v>
      </c>
      <c r="H12" s="30">
        <v>12</v>
      </c>
      <c r="I12" s="30">
        <v>23</v>
      </c>
      <c r="J12" s="30">
        <v>24</v>
      </c>
      <c r="K12" s="30">
        <v>32</v>
      </c>
      <c r="L12" s="30">
        <v>23</v>
      </c>
      <c r="M12" s="30">
        <v>20</v>
      </c>
      <c r="N12" s="30">
        <v>21</v>
      </c>
      <c r="O12" s="30">
        <v>25</v>
      </c>
      <c r="P12" s="30">
        <v>23</v>
      </c>
      <c r="Q12" s="30">
        <f>VLOOKUP(Number_of_listed_building_consent_decisions[[#This Row],[ONS Code]],[1]TableP124A!$B:$E,4,FALSE)</f>
        <v>27</v>
      </c>
      <c r="R12" s="30">
        <f>Number_of_listed_building_consent_decisions[[#This Row],[2021/22]]-Number_of_listed_building_consent_decisions[[#This Row],[2020/21]]</f>
        <v>4</v>
      </c>
      <c r="S12" s="21">
        <f>Number_of_listed_building_consent_decisions[[#This Row],[Change 
2020/21 to 2021/22]]/Number_of_listed_building_consent_decisions[[#This Row],[2020/21]]</f>
        <v>0.17391304347826086</v>
      </c>
    </row>
    <row r="13" spans="1:19" x14ac:dyDescent="0.25">
      <c r="A13" t="s">
        <v>46</v>
      </c>
      <c r="D13" t="s">
        <v>47</v>
      </c>
      <c r="E13" s="30" t="s">
        <v>53</v>
      </c>
      <c r="F13" s="30">
        <v>15</v>
      </c>
      <c r="G13" s="30">
        <v>15</v>
      </c>
      <c r="H13" s="30">
        <v>11</v>
      </c>
      <c r="I13" s="30">
        <v>11</v>
      </c>
      <c r="J13" s="30">
        <v>8</v>
      </c>
      <c r="K13" s="30">
        <v>11</v>
      </c>
      <c r="L13" s="30">
        <v>15</v>
      </c>
      <c r="M13" s="30">
        <v>14</v>
      </c>
      <c r="N13" s="30">
        <v>17</v>
      </c>
      <c r="O13" s="30">
        <v>16</v>
      </c>
      <c r="P13" s="30">
        <v>15</v>
      </c>
      <c r="Q13" s="30">
        <f>VLOOKUP(Number_of_listed_building_consent_decisions[[#This Row],[ONS Code]],[1]TableP124A!$B:$E,4,FALSE)</f>
        <v>16</v>
      </c>
      <c r="R13" s="30">
        <f>Number_of_listed_building_consent_decisions[[#This Row],[2021/22]]-Number_of_listed_building_consent_decisions[[#This Row],[2020/21]]</f>
        <v>1</v>
      </c>
      <c r="S13" s="21">
        <f>Number_of_listed_building_consent_decisions[[#This Row],[Change 
2020/21 to 2021/22]]/Number_of_listed_building_consent_decisions[[#This Row],[2020/21]]</f>
        <v>6.6666666666666666E-2</v>
      </c>
    </row>
    <row r="14" spans="1:19" x14ac:dyDescent="0.25">
      <c r="A14" t="s">
        <v>48</v>
      </c>
      <c r="D14" t="s">
        <v>49</v>
      </c>
      <c r="E14" s="30">
        <v>25</v>
      </c>
      <c r="F14" s="30">
        <v>30</v>
      </c>
      <c r="G14" s="30">
        <v>32</v>
      </c>
      <c r="H14" s="30">
        <v>23</v>
      </c>
      <c r="I14" s="30">
        <v>29</v>
      </c>
      <c r="J14" s="30">
        <v>25</v>
      </c>
      <c r="K14" s="30">
        <v>35</v>
      </c>
      <c r="L14" s="30">
        <v>27</v>
      </c>
      <c r="M14" s="30">
        <v>30</v>
      </c>
      <c r="N14" s="30">
        <v>29</v>
      </c>
      <c r="O14" s="30">
        <v>28</v>
      </c>
      <c r="P14" s="30">
        <v>33</v>
      </c>
      <c r="Q14" s="30">
        <f>VLOOKUP(Number_of_listed_building_consent_decisions[[#This Row],[ONS Code]],[1]TableP124A!$B:$E,4,FALSE)</f>
        <v>29</v>
      </c>
      <c r="R14" s="30">
        <f>Number_of_listed_building_consent_decisions[[#This Row],[2021/22]]-Number_of_listed_building_consent_decisions[[#This Row],[2020/21]]</f>
        <v>-4</v>
      </c>
      <c r="S14" s="21">
        <f>Number_of_listed_building_consent_decisions[[#This Row],[Change 
2020/21 to 2021/22]]/Number_of_listed_building_consent_decisions[[#This Row],[2020/21]]</f>
        <v>-0.12121212121212122</v>
      </c>
    </row>
    <row r="15" spans="1:19" s="12" customFormat="1" x14ac:dyDescent="0.25">
      <c r="A15" s="32"/>
      <c r="B15" s="32"/>
      <c r="C15" s="32" t="s">
        <v>50</v>
      </c>
      <c r="D15" s="32"/>
      <c r="E15" s="33"/>
      <c r="F15" s="33"/>
      <c r="G15" s="33"/>
      <c r="H15" s="33"/>
      <c r="I15" s="33"/>
      <c r="J15" s="33"/>
      <c r="K15" s="33"/>
      <c r="L15" s="33"/>
      <c r="M15" s="33"/>
      <c r="N15" s="33"/>
      <c r="O15" s="33"/>
      <c r="P15" s="33"/>
      <c r="Q15" s="33"/>
      <c r="R15" s="33"/>
      <c r="S15" s="35"/>
    </row>
    <row r="16" spans="1:19" x14ac:dyDescent="0.25">
      <c r="A16" t="s">
        <v>51</v>
      </c>
      <c r="D16" t="s">
        <v>52</v>
      </c>
      <c r="E16" s="30">
        <v>50</v>
      </c>
      <c r="F16" s="30" t="s">
        <v>53</v>
      </c>
      <c r="G16" s="30">
        <v>41</v>
      </c>
      <c r="H16" s="30">
        <v>40</v>
      </c>
      <c r="I16" s="30">
        <v>38</v>
      </c>
      <c r="J16" s="30">
        <v>44</v>
      </c>
      <c r="K16" s="30">
        <v>31</v>
      </c>
      <c r="L16" s="30">
        <v>69</v>
      </c>
      <c r="M16" s="30">
        <v>47</v>
      </c>
      <c r="N16" s="30">
        <v>37</v>
      </c>
      <c r="O16" s="30">
        <v>22</v>
      </c>
      <c r="P16" s="30">
        <v>36</v>
      </c>
      <c r="Q16" s="30">
        <f>VLOOKUP(Number_of_listed_building_consent_decisions[[#This Row],[ONS Code]],[1]TableP124A!$B:$E,4,FALSE)</f>
        <v>48</v>
      </c>
      <c r="R16" s="30">
        <f>Number_of_listed_building_consent_decisions[[#This Row],[2021/22]]-Number_of_listed_building_consent_decisions[[#This Row],[2020/21]]</f>
        <v>12</v>
      </c>
      <c r="S16" s="21">
        <f>Number_of_listed_building_consent_decisions[[#This Row],[Change 
2020/21 to 2021/22]]/Number_of_listed_building_consent_decisions[[#This Row],[2020/21]]</f>
        <v>0.33333333333333331</v>
      </c>
    </row>
    <row r="17" spans="1:19" x14ac:dyDescent="0.25">
      <c r="A17" t="s">
        <v>54</v>
      </c>
      <c r="D17" t="s">
        <v>55</v>
      </c>
      <c r="E17" s="30">
        <v>8</v>
      </c>
      <c r="F17" s="30">
        <v>4</v>
      </c>
      <c r="G17" s="30">
        <v>5</v>
      </c>
      <c r="H17" s="30">
        <v>3</v>
      </c>
      <c r="I17" s="30">
        <v>6</v>
      </c>
      <c r="J17" s="30">
        <v>3</v>
      </c>
      <c r="K17" s="30">
        <v>2</v>
      </c>
      <c r="L17" s="30">
        <v>3</v>
      </c>
      <c r="M17" s="30">
        <v>11</v>
      </c>
      <c r="N17" s="30">
        <v>11</v>
      </c>
      <c r="O17" s="30">
        <v>7</v>
      </c>
      <c r="P17" s="30">
        <v>9</v>
      </c>
      <c r="Q17" s="30">
        <f>VLOOKUP(Number_of_listed_building_consent_decisions[[#This Row],[ONS Code]],[1]TableP124A!$B:$E,4,FALSE)</f>
        <v>9</v>
      </c>
      <c r="R17" s="30">
        <f>Number_of_listed_building_consent_decisions[[#This Row],[2021/22]]-Number_of_listed_building_consent_decisions[[#This Row],[2020/21]]</f>
        <v>0</v>
      </c>
      <c r="S17" s="21">
        <f>Number_of_listed_building_consent_decisions[[#This Row],[Change 
2020/21 to 2021/22]]/Number_of_listed_building_consent_decisions[[#This Row],[2020/21]]</f>
        <v>0</v>
      </c>
    </row>
    <row r="18" spans="1:19" x14ac:dyDescent="0.25">
      <c r="A18" t="s">
        <v>56</v>
      </c>
      <c r="D18" t="s">
        <v>57</v>
      </c>
      <c r="E18" s="30">
        <v>6</v>
      </c>
      <c r="F18" s="30">
        <v>4</v>
      </c>
      <c r="G18" s="30">
        <v>8</v>
      </c>
      <c r="H18" s="30">
        <v>4</v>
      </c>
      <c r="I18" s="30">
        <v>11</v>
      </c>
      <c r="J18" s="30">
        <v>11</v>
      </c>
      <c r="K18" s="30">
        <v>12</v>
      </c>
      <c r="L18" s="30">
        <v>9</v>
      </c>
      <c r="M18" s="30">
        <v>9</v>
      </c>
      <c r="N18" s="30">
        <v>15</v>
      </c>
      <c r="O18" s="30">
        <v>9</v>
      </c>
      <c r="P18" s="30">
        <v>11</v>
      </c>
      <c r="Q18" s="30">
        <f>VLOOKUP(Number_of_listed_building_consent_decisions[[#This Row],[ONS Code]],[1]TableP124A!$B:$E,4,FALSE)</f>
        <v>16</v>
      </c>
      <c r="R18" s="30">
        <f>Number_of_listed_building_consent_decisions[[#This Row],[2021/22]]-Number_of_listed_building_consent_decisions[[#This Row],[2020/21]]</f>
        <v>5</v>
      </c>
      <c r="S18" s="21">
        <f>Number_of_listed_building_consent_decisions[[#This Row],[Change 
2020/21 to 2021/22]]/Number_of_listed_building_consent_decisions[[#This Row],[2020/21]]</f>
        <v>0.45454545454545453</v>
      </c>
    </row>
    <row r="19" spans="1:19" x14ac:dyDescent="0.25">
      <c r="A19" t="s">
        <v>58</v>
      </c>
      <c r="D19" t="s">
        <v>788</v>
      </c>
      <c r="F19" s="30">
        <v>34</v>
      </c>
      <c r="G19" s="30">
        <v>21</v>
      </c>
      <c r="H19" s="30">
        <v>29</v>
      </c>
      <c r="I19" s="30">
        <v>29</v>
      </c>
      <c r="J19" s="30">
        <v>36</v>
      </c>
      <c r="K19" s="30">
        <v>21</v>
      </c>
      <c r="L19" s="30">
        <v>24</v>
      </c>
      <c r="M19" s="30">
        <v>26</v>
      </c>
      <c r="N19" s="30">
        <v>26</v>
      </c>
      <c r="O19" s="30">
        <v>22</v>
      </c>
      <c r="P19" s="30">
        <v>29</v>
      </c>
      <c r="Q19" s="30">
        <f>VLOOKUP(Number_of_listed_building_consent_decisions[[#This Row],[ONS Code]],[1]TableP124A!$B:$E,4,FALSE)</f>
        <v>23</v>
      </c>
      <c r="R19" s="30">
        <f>Number_of_listed_building_consent_decisions[[#This Row],[2021/22]]-Number_of_listed_building_consent_decisions[[#This Row],[2020/21]]</f>
        <v>-6</v>
      </c>
      <c r="S19" s="21">
        <f>Number_of_listed_building_consent_decisions[[#This Row],[Change 
2020/21 to 2021/22]]/Number_of_listed_building_consent_decisions[[#This Row],[2020/21]]</f>
        <v>-0.20689655172413793</v>
      </c>
    </row>
    <row r="20" spans="1:19" x14ac:dyDescent="0.25">
      <c r="A20" t="s">
        <v>60</v>
      </c>
      <c r="D20" t="s">
        <v>61</v>
      </c>
      <c r="E20" s="30">
        <v>28</v>
      </c>
      <c r="F20" s="30">
        <v>42</v>
      </c>
      <c r="G20" s="30">
        <v>30</v>
      </c>
      <c r="H20" s="30">
        <v>34</v>
      </c>
      <c r="I20" s="30">
        <v>35</v>
      </c>
      <c r="J20" s="30">
        <v>53</v>
      </c>
      <c r="K20" s="30">
        <v>34</v>
      </c>
      <c r="L20" s="30">
        <v>31</v>
      </c>
      <c r="M20" s="30">
        <v>27</v>
      </c>
      <c r="N20" s="30">
        <v>26</v>
      </c>
      <c r="O20" s="30">
        <v>25</v>
      </c>
      <c r="P20" s="30">
        <v>24</v>
      </c>
      <c r="Q20" s="30">
        <f>VLOOKUP(Number_of_listed_building_consent_decisions[[#This Row],[ONS Code]],[1]TableP124A!$B:$E,4,FALSE)</f>
        <v>19</v>
      </c>
      <c r="R20" s="30">
        <f>Number_of_listed_building_consent_decisions[[#This Row],[2021/22]]-Number_of_listed_building_consent_decisions[[#This Row],[2020/21]]</f>
        <v>-5</v>
      </c>
      <c r="S20" s="21">
        <f>Number_of_listed_building_consent_decisions[[#This Row],[Change 
2020/21 to 2021/22]]/Number_of_listed_building_consent_decisions[[#This Row],[2020/21]]</f>
        <v>-0.20833333333333334</v>
      </c>
    </row>
    <row r="21" spans="1:19" s="12" customFormat="1" x14ac:dyDescent="0.25">
      <c r="A21" s="47" t="s">
        <v>62</v>
      </c>
      <c r="B21" s="47" t="s">
        <v>63</v>
      </c>
      <c r="C21" s="47"/>
      <c r="D21" s="47"/>
      <c r="E21" s="48">
        <v>1537</v>
      </c>
      <c r="F21" s="48">
        <v>1604</v>
      </c>
      <c r="G21" s="48">
        <v>1533</v>
      </c>
      <c r="H21" s="48">
        <v>1610</v>
      </c>
      <c r="I21" s="48">
        <v>1625</v>
      </c>
      <c r="J21" s="48">
        <v>1627</v>
      </c>
      <c r="K21" s="48">
        <v>1643</v>
      </c>
      <c r="L21" s="48">
        <v>1751</v>
      </c>
      <c r="M21" s="48">
        <v>1818</v>
      </c>
      <c r="N21" s="48">
        <v>1695</v>
      </c>
      <c r="O21" s="48">
        <v>1524</v>
      </c>
      <c r="P21" s="48">
        <v>1401</v>
      </c>
      <c r="Q21" s="48">
        <f>VLOOKUP(Number_of_listed_building_consent_decisions[[#This Row],[ONS Code]],[1]TableP124A!$B:$E,4,FALSE)</f>
        <v>1429</v>
      </c>
      <c r="R21" s="48">
        <f>Number_of_listed_building_consent_decisions[[#This Row],[2021/22]]-Number_of_listed_building_consent_decisions[[#This Row],[2020/21]]</f>
        <v>28</v>
      </c>
      <c r="S21" s="136">
        <f>Number_of_listed_building_consent_decisions[[#This Row],[Change 
2020/21 to 2021/22]]/Number_of_listed_building_consent_decisions[[#This Row],[2020/21]]</f>
        <v>1.9985724482512492E-2</v>
      </c>
    </row>
    <row r="22" spans="1:19" s="12" customFormat="1" x14ac:dyDescent="0.25">
      <c r="A22" s="32"/>
      <c r="B22" s="32"/>
      <c r="C22" s="32" t="s">
        <v>64</v>
      </c>
      <c r="D22" s="32"/>
      <c r="E22" s="33"/>
      <c r="F22" s="33"/>
      <c r="G22" s="33"/>
      <c r="H22" s="33"/>
      <c r="I22" s="33"/>
      <c r="J22" s="33"/>
      <c r="K22" s="33"/>
      <c r="L22" s="33"/>
      <c r="M22" s="33"/>
      <c r="N22" s="33"/>
      <c r="O22" s="33"/>
      <c r="P22" s="33"/>
      <c r="Q22" s="33"/>
      <c r="R22" s="33"/>
      <c r="S22" s="35"/>
    </row>
    <row r="23" spans="1:19" x14ac:dyDescent="0.25">
      <c r="A23" t="s">
        <v>65</v>
      </c>
      <c r="D23" t="s">
        <v>66</v>
      </c>
      <c r="E23" s="30" t="s">
        <v>53</v>
      </c>
      <c r="F23" s="30">
        <v>148</v>
      </c>
      <c r="G23" s="30">
        <v>140</v>
      </c>
      <c r="H23" s="30">
        <v>136</v>
      </c>
      <c r="I23" s="30">
        <v>176</v>
      </c>
      <c r="J23" s="30">
        <v>155</v>
      </c>
      <c r="K23" s="30">
        <v>160</v>
      </c>
      <c r="L23" s="30">
        <v>182</v>
      </c>
      <c r="M23" s="30">
        <v>201</v>
      </c>
      <c r="N23" s="30">
        <v>165</v>
      </c>
      <c r="O23" s="30">
        <v>160</v>
      </c>
      <c r="P23" s="30">
        <v>122</v>
      </c>
      <c r="Q23" s="30">
        <f>VLOOKUP(Number_of_listed_building_consent_decisions[[#This Row],[ONS Code]],[1]TableP124A!$B:$E,4,FALSE)</f>
        <v>130</v>
      </c>
      <c r="R23" s="30">
        <f>Number_of_listed_building_consent_decisions[[#This Row],[2021/22]]-Number_of_listed_building_consent_decisions[[#This Row],[2020/21]]</f>
        <v>8</v>
      </c>
      <c r="S23" s="21">
        <f>Number_of_listed_building_consent_decisions[[#This Row],[Change 
2020/21 to 2021/22]]/Number_of_listed_building_consent_decisions[[#This Row],[2020/21]]</f>
        <v>6.5573770491803282E-2</v>
      </c>
    </row>
    <row r="24" spans="1:19" x14ac:dyDescent="0.25">
      <c r="A24" t="s">
        <v>67</v>
      </c>
      <c r="D24" t="s">
        <v>789</v>
      </c>
      <c r="E24" s="30" t="s">
        <v>53</v>
      </c>
      <c r="F24" s="30">
        <v>141</v>
      </c>
      <c r="G24" s="30">
        <v>175</v>
      </c>
      <c r="H24" s="30">
        <v>180</v>
      </c>
      <c r="I24" s="30">
        <v>204</v>
      </c>
      <c r="J24" s="30">
        <v>206</v>
      </c>
      <c r="K24" s="30">
        <v>188</v>
      </c>
      <c r="L24" s="30">
        <v>204</v>
      </c>
      <c r="M24" s="30">
        <v>206</v>
      </c>
      <c r="N24" s="30">
        <v>161</v>
      </c>
      <c r="O24" s="30">
        <v>159</v>
      </c>
      <c r="P24" s="30">
        <v>158</v>
      </c>
      <c r="Q24" s="30">
        <f>VLOOKUP(Number_of_listed_building_consent_decisions[[#This Row],[ONS Code]],[1]TableP124A!$B:$E,4,FALSE)</f>
        <v>116</v>
      </c>
      <c r="R24" s="30">
        <f>Number_of_listed_building_consent_decisions[[#This Row],[2021/22]]-Number_of_listed_building_consent_decisions[[#This Row],[2020/21]]</f>
        <v>-42</v>
      </c>
      <c r="S24" s="21">
        <f>Number_of_listed_building_consent_decisions[[#This Row],[Change 
2020/21 to 2021/22]]/Number_of_listed_building_consent_decisions[[#This Row],[2020/21]]</f>
        <v>-0.26582278481012656</v>
      </c>
    </row>
    <row r="25" spans="1:19" x14ac:dyDescent="0.25">
      <c r="A25" t="s">
        <v>69</v>
      </c>
      <c r="D25" t="s">
        <v>70</v>
      </c>
      <c r="E25" s="30">
        <v>11</v>
      </c>
      <c r="F25" s="30">
        <v>9</v>
      </c>
      <c r="G25" s="30">
        <v>5</v>
      </c>
      <c r="H25" s="30">
        <v>4</v>
      </c>
      <c r="I25" s="30">
        <v>6</v>
      </c>
      <c r="J25" s="30">
        <v>6</v>
      </c>
      <c r="K25" s="30">
        <v>5</v>
      </c>
      <c r="L25" s="30">
        <v>14</v>
      </c>
      <c r="M25" s="30">
        <v>14</v>
      </c>
      <c r="N25" s="30">
        <v>7</v>
      </c>
      <c r="O25" s="30">
        <v>9</v>
      </c>
      <c r="P25" s="30">
        <v>9</v>
      </c>
      <c r="Q25" s="30">
        <f>VLOOKUP(Number_of_listed_building_consent_decisions[[#This Row],[ONS Code]],[1]TableP124A!$B:$E,4,FALSE)</f>
        <v>5</v>
      </c>
      <c r="R25" s="30">
        <f>Number_of_listed_building_consent_decisions[[#This Row],[2021/22]]-Number_of_listed_building_consent_decisions[[#This Row],[2020/21]]</f>
        <v>-4</v>
      </c>
      <c r="S25" s="21">
        <f>Number_of_listed_building_consent_decisions[[#This Row],[Change 
2020/21 to 2021/22]]/Number_of_listed_building_consent_decisions[[#This Row],[2020/21]]</f>
        <v>-0.44444444444444442</v>
      </c>
    </row>
    <row r="26" spans="1:19" x14ac:dyDescent="0.25">
      <c r="A26" t="s">
        <v>71</v>
      </c>
      <c r="D26" t="s">
        <v>72</v>
      </c>
      <c r="E26" s="30">
        <v>18</v>
      </c>
      <c r="F26" s="30">
        <v>21</v>
      </c>
      <c r="G26" s="30">
        <v>40</v>
      </c>
      <c r="H26" s="30">
        <v>20</v>
      </c>
      <c r="I26" s="30">
        <v>22</v>
      </c>
      <c r="J26" s="30">
        <v>20</v>
      </c>
      <c r="K26" s="30">
        <v>16</v>
      </c>
      <c r="L26" s="30">
        <v>30</v>
      </c>
      <c r="M26" s="30">
        <v>41</v>
      </c>
      <c r="N26" s="30">
        <v>14</v>
      </c>
      <c r="O26" s="30">
        <v>17</v>
      </c>
      <c r="P26" s="30">
        <v>29</v>
      </c>
      <c r="Q26" s="30">
        <f>VLOOKUP(Number_of_listed_building_consent_decisions[[#This Row],[ONS Code]],[1]TableP124A!$B:$E,4,FALSE)</f>
        <v>14</v>
      </c>
      <c r="R26" s="30">
        <f>Number_of_listed_building_consent_decisions[[#This Row],[2021/22]]-Number_of_listed_building_consent_decisions[[#This Row],[2020/21]]</f>
        <v>-15</v>
      </c>
      <c r="S26" s="21">
        <f>Number_of_listed_building_consent_decisions[[#This Row],[Change 
2020/21 to 2021/22]]/Number_of_listed_building_consent_decisions[[#This Row],[2020/21]]</f>
        <v>-0.51724137931034486</v>
      </c>
    </row>
    <row r="27" spans="1:19" s="12" customFormat="1" x14ac:dyDescent="0.25">
      <c r="A27" s="32"/>
      <c r="B27" s="32"/>
      <c r="C27" s="32" t="s">
        <v>73</v>
      </c>
      <c r="D27" s="32"/>
      <c r="E27" s="33"/>
      <c r="F27" s="33"/>
      <c r="G27" s="33"/>
      <c r="H27" s="33"/>
      <c r="I27" s="33"/>
      <c r="J27" s="33"/>
      <c r="K27" s="33"/>
      <c r="L27" s="33"/>
      <c r="M27" s="33"/>
      <c r="N27" s="33"/>
      <c r="O27" s="33"/>
      <c r="P27" s="33"/>
      <c r="Q27" s="33"/>
      <c r="R27" s="33"/>
      <c r="S27" s="35"/>
    </row>
    <row r="28" spans="1:19" x14ac:dyDescent="0.25">
      <c r="A28" t="s">
        <v>74</v>
      </c>
      <c r="D28" t="s">
        <v>75</v>
      </c>
      <c r="E28" s="30">
        <v>51</v>
      </c>
      <c r="F28" s="30">
        <v>81</v>
      </c>
      <c r="G28" s="30" t="s">
        <v>53</v>
      </c>
      <c r="H28" s="30">
        <v>58</v>
      </c>
      <c r="I28" s="30">
        <v>46</v>
      </c>
      <c r="J28" s="30">
        <v>32</v>
      </c>
      <c r="K28" s="30">
        <v>44</v>
      </c>
      <c r="L28" s="30">
        <v>51</v>
      </c>
      <c r="M28" s="30">
        <v>31</v>
      </c>
      <c r="N28" s="30">
        <v>31</v>
      </c>
      <c r="O28" s="30">
        <v>23</v>
      </c>
      <c r="P28" s="30">
        <v>39</v>
      </c>
      <c r="Q28" s="30">
        <f>VLOOKUP(Number_of_listed_building_consent_decisions[[#This Row],[ONS Code]],[1]TableP124A!$B:$E,4,FALSE)</f>
        <v>37</v>
      </c>
      <c r="R28" s="30">
        <f>Number_of_listed_building_consent_decisions[[#This Row],[2021/22]]-Number_of_listed_building_consent_decisions[[#This Row],[2020/21]]</f>
        <v>-2</v>
      </c>
      <c r="S28" s="21">
        <f>Number_of_listed_building_consent_decisions[[#This Row],[Change 
2020/21 to 2021/22]]/Number_of_listed_building_consent_decisions[[#This Row],[2020/21]]</f>
        <v>-5.128205128205128E-2</v>
      </c>
    </row>
    <row r="29" spans="1:19" x14ac:dyDescent="0.25">
      <c r="A29" t="s">
        <v>76</v>
      </c>
      <c r="D29" t="s">
        <v>790</v>
      </c>
      <c r="E29" s="30">
        <v>20</v>
      </c>
      <c r="F29" s="30">
        <v>24</v>
      </c>
      <c r="G29" s="30">
        <v>21</v>
      </c>
      <c r="H29" s="30">
        <v>15</v>
      </c>
      <c r="I29" s="30">
        <v>18</v>
      </c>
      <c r="J29" s="30">
        <v>17</v>
      </c>
      <c r="K29" s="30">
        <v>9</v>
      </c>
      <c r="L29" s="30">
        <v>14</v>
      </c>
      <c r="M29" s="30">
        <v>18</v>
      </c>
      <c r="N29" s="30">
        <v>21</v>
      </c>
      <c r="O29" s="30">
        <v>13</v>
      </c>
      <c r="P29" s="30">
        <v>7</v>
      </c>
      <c r="Q29" s="30">
        <f>VLOOKUP(Number_of_listed_building_consent_decisions[[#This Row],[ONS Code]],[1]TableP124A!$B:$E,4,FALSE)</f>
        <v>14</v>
      </c>
      <c r="R29" s="30">
        <f>Number_of_listed_building_consent_decisions[[#This Row],[2021/22]]-Number_of_listed_building_consent_decisions[[#This Row],[2020/21]]</f>
        <v>7</v>
      </c>
      <c r="S29" s="21">
        <f>Number_of_listed_building_consent_decisions[[#This Row],[Change 
2020/21 to 2021/22]]/Number_of_listed_building_consent_decisions[[#This Row],[2020/21]]</f>
        <v>1</v>
      </c>
    </row>
    <row r="30" spans="1:19" x14ac:dyDescent="0.25">
      <c r="A30" t="s">
        <v>78</v>
      </c>
      <c r="D30" t="s">
        <v>79</v>
      </c>
      <c r="E30" s="30">
        <v>95</v>
      </c>
      <c r="F30" s="30">
        <v>88</v>
      </c>
      <c r="G30" s="30">
        <v>109</v>
      </c>
      <c r="H30" s="30">
        <v>86</v>
      </c>
      <c r="I30" s="30">
        <v>81</v>
      </c>
      <c r="J30" s="30">
        <v>81</v>
      </c>
      <c r="K30" s="30">
        <v>103</v>
      </c>
      <c r="L30" s="30">
        <v>82</v>
      </c>
      <c r="M30" s="30">
        <v>90</v>
      </c>
      <c r="N30" s="30">
        <v>87</v>
      </c>
      <c r="O30" s="30">
        <v>62</v>
      </c>
      <c r="P30" s="30">
        <v>59</v>
      </c>
      <c r="Q30" s="30">
        <f>VLOOKUP(Number_of_listed_building_consent_decisions[[#This Row],[ONS Code]],[1]TableP124A!$B:$E,4,FALSE)</f>
        <v>93</v>
      </c>
      <c r="R30" s="30">
        <f>Number_of_listed_building_consent_decisions[[#This Row],[2021/22]]-Number_of_listed_building_consent_decisions[[#This Row],[2020/21]]</f>
        <v>34</v>
      </c>
      <c r="S30" s="21">
        <f>Number_of_listed_building_consent_decisions[[#This Row],[Change 
2020/21 to 2021/22]]/Number_of_listed_building_consent_decisions[[#This Row],[2020/21]]</f>
        <v>0.57627118644067798</v>
      </c>
    </row>
    <row r="31" spans="1:19" x14ac:dyDescent="0.25">
      <c r="A31" t="s">
        <v>80</v>
      </c>
      <c r="D31" t="s">
        <v>81</v>
      </c>
      <c r="E31" s="30">
        <v>16</v>
      </c>
      <c r="F31" s="30">
        <v>15</v>
      </c>
      <c r="G31" s="30">
        <v>32</v>
      </c>
      <c r="H31" s="30">
        <v>22</v>
      </c>
      <c r="I31" s="30">
        <v>36</v>
      </c>
      <c r="J31" s="30">
        <v>28</v>
      </c>
      <c r="K31" s="30">
        <v>33</v>
      </c>
      <c r="L31" s="30">
        <v>20</v>
      </c>
      <c r="M31" s="30">
        <v>17</v>
      </c>
      <c r="N31" s="30">
        <v>41</v>
      </c>
      <c r="O31" s="30">
        <v>21</v>
      </c>
      <c r="P31" s="30">
        <v>22</v>
      </c>
      <c r="Q31" s="30">
        <f>VLOOKUP(Number_of_listed_building_consent_decisions[[#This Row],[ONS Code]],[1]TableP124A!$B:$E,4,FALSE)</f>
        <v>25</v>
      </c>
      <c r="R31" s="30">
        <f>Number_of_listed_building_consent_decisions[[#This Row],[2021/22]]-Number_of_listed_building_consent_decisions[[#This Row],[2020/21]]</f>
        <v>3</v>
      </c>
      <c r="S31" s="21">
        <f>Number_of_listed_building_consent_decisions[[#This Row],[Change 
2020/21 to 2021/22]]/Number_of_listed_building_consent_decisions[[#This Row],[2020/21]]</f>
        <v>0.13636363636363635</v>
      </c>
    </row>
    <row r="32" spans="1:19" x14ac:dyDescent="0.25">
      <c r="A32" t="s">
        <v>82</v>
      </c>
      <c r="D32" t="s">
        <v>83</v>
      </c>
      <c r="E32" s="30">
        <v>65</v>
      </c>
      <c r="F32" s="30">
        <v>75</v>
      </c>
      <c r="G32" s="30">
        <v>74</v>
      </c>
      <c r="H32" s="30">
        <v>80</v>
      </c>
      <c r="I32" s="30">
        <v>82</v>
      </c>
      <c r="J32" s="30">
        <v>76</v>
      </c>
      <c r="K32" s="30">
        <v>79</v>
      </c>
      <c r="L32" s="30">
        <v>82</v>
      </c>
      <c r="M32" s="30">
        <v>85</v>
      </c>
      <c r="N32" s="30">
        <v>72</v>
      </c>
      <c r="O32" s="30">
        <v>77</v>
      </c>
      <c r="P32" s="30">
        <v>68</v>
      </c>
      <c r="Q32" s="30">
        <f>VLOOKUP(Number_of_listed_building_consent_decisions[[#This Row],[ONS Code]],[1]TableP124A!$B:$E,4,FALSE)</f>
        <v>69</v>
      </c>
      <c r="R32" s="30">
        <f>Number_of_listed_building_consent_decisions[[#This Row],[2021/22]]-Number_of_listed_building_consent_decisions[[#This Row],[2020/21]]</f>
        <v>1</v>
      </c>
      <c r="S32" s="21">
        <f>Number_of_listed_building_consent_decisions[[#This Row],[Change 
2020/21 to 2021/22]]/Number_of_listed_building_consent_decisions[[#This Row],[2020/21]]</f>
        <v>1.4705882352941176E-2</v>
      </c>
    </row>
    <row r="33" spans="1:19" x14ac:dyDescent="0.25">
      <c r="A33" t="s">
        <v>84</v>
      </c>
      <c r="D33" t="s">
        <v>85</v>
      </c>
      <c r="E33" s="30">
        <v>77</v>
      </c>
      <c r="F33" s="30">
        <v>62</v>
      </c>
      <c r="G33" s="30">
        <v>63</v>
      </c>
      <c r="H33" s="30">
        <v>49</v>
      </c>
      <c r="I33" s="30">
        <v>54</v>
      </c>
      <c r="J33" s="30">
        <v>52</v>
      </c>
      <c r="K33" s="30">
        <v>71</v>
      </c>
      <c r="L33" s="30">
        <v>59</v>
      </c>
      <c r="M33" s="30">
        <v>59</v>
      </c>
      <c r="N33" s="30">
        <v>77</v>
      </c>
      <c r="O33" s="30">
        <v>66</v>
      </c>
      <c r="P33" s="30">
        <v>56</v>
      </c>
      <c r="Q33" s="30">
        <f>VLOOKUP(Number_of_listed_building_consent_decisions[[#This Row],[ONS Code]],[1]TableP124A!$B:$E,4,FALSE)</f>
        <v>75</v>
      </c>
      <c r="R33" s="30">
        <f>Number_of_listed_building_consent_decisions[[#This Row],[2021/22]]-Number_of_listed_building_consent_decisions[[#This Row],[2020/21]]</f>
        <v>19</v>
      </c>
      <c r="S33" s="21">
        <f>Number_of_listed_building_consent_decisions[[#This Row],[Change 
2020/21 to 2021/22]]/Number_of_listed_building_consent_decisions[[#This Row],[2020/21]]</f>
        <v>0.3392857142857143</v>
      </c>
    </row>
    <row r="34" spans="1:19" s="12" customFormat="1" x14ac:dyDescent="0.25">
      <c r="A34" s="32"/>
      <c r="B34" s="32"/>
      <c r="C34" s="32" t="s">
        <v>86</v>
      </c>
      <c r="D34" s="32"/>
      <c r="E34" s="33"/>
      <c r="F34" s="33"/>
      <c r="G34" s="33"/>
      <c r="H34" s="33"/>
      <c r="I34" s="33"/>
      <c r="J34" s="33"/>
      <c r="K34" s="33"/>
      <c r="L34" s="33"/>
      <c r="M34" s="33"/>
      <c r="N34" s="33"/>
      <c r="O34" s="33"/>
      <c r="P34" s="33"/>
      <c r="Q34" s="33"/>
      <c r="R34" s="33"/>
      <c r="S34" s="35"/>
    </row>
    <row r="35" spans="1:19" x14ac:dyDescent="0.25">
      <c r="A35" t="s">
        <v>87</v>
      </c>
      <c r="D35" t="s">
        <v>88</v>
      </c>
      <c r="E35" s="30">
        <v>27</v>
      </c>
      <c r="F35" s="30">
        <v>27</v>
      </c>
      <c r="G35" s="30" t="s">
        <v>53</v>
      </c>
      <c r="H35" s="30">
        <v>37</v>
      </c>
      <c r="I35" s="30">
        <v>30</v>
      </c>
      <c r="J35" s="30">
        <v>24</v>
      </c>
      <c r="K35" s="30">
        <v>26</v>
      </c>
      <c r="L35" s="30">
        <v>35</v>
      </c>
      <c r="M35" s="30">
        <v>39</v>
      </c>
      <c r="N35" s="30">
        <v>45</v>
      </c>
      <c r="O35" s="30">
        <v>36</v>
      </c>
      <c r="P35" s="30">
        <v>27</v>
      </c>
      <c r="Q35" s="30">
        <f>VLOOKUP(Number_of_listed_building_consent_decisions[[#This Row],[ONS Code]],[1]TableP124A!$B:$E,4,FALSE)</f>
        <v>27</v>
      </c>
      <c r="R35" s="30">
        <f>Number_of_listed_building_consent_decisions[[#This Row],[2021/22]]-Number_of_listed_building_consent_decisions[[#This Row],[2020/21]]</f>
        <v>0</v>
      </c>
      <c r="S35" s="21">
        <f>Number_of_listed_building_consent_decisions[[#This Row],[Change 
2020/21 to 2021/22]]/Number_of_listed_building_consent_decisions[[#This Row],[2020/21]]</f>
        <v>0</v>
      </c>
    </row>
    <row r="36" spans="1:19" x14ac:dyDescent="0.25">
      <c r="A36" t="s">
        <v>89</v>
      </c>
      <c r="D36" t="s">
        <v>90</v>
      </c>
      <c r="E36" s="30">
        <v>10</v>
      </c>
      <c r="F36" s="30">
        <v>13</v>
      </c>
      <c r="G36" s="30">
        <v>8</v>
      </c>
      <c r="H36" s="30">
        <v>15</v>
      </c>
      <c r="I36" s="30">
        <v>17</v>
      </c>
      <c r="J36" s="30">
        <v>14</v>
      </c>
      <c r="K36" s="30">
        <v>36</v>
      </c>
      <c r="L36" s="30">
        <v>15</v>
      </c>
      <c r="M36" s="30">
        <v>18</v>
      </c>
      <c r="N36" s="30">
        <v>11</v>
      </c>
      <c r="O36" s="30">
        <v>20</v>
      </c>
      <c r="P36" s="30">
        <v>14</v>
      </c>
      <c r="Q36" s="30">
        <f>VLOOKUP(Number_of_listed_building_consent_decisions[[#This Row],[ONS Code]],[1]TableP124A!$B:$E,4,FALSE)</f>
        <v>15</v>
      </c>
      <c r="R36" s="30">
        <f>Number_of_listed_building_consent_decisions[[#This Row],[2021/22]]-Number_of_listed_building_consent_decisions[[#This Row],[2020/21]]</f>
        <v>1</v>
      </c>
      <c r="S36" s="21">
        <f>Number_of_listed_building_consent_decisions[[#This Row],[Change 
2020/21 to 2021/22]]/Number_of_listed_building_consent_decisions[[#This Row],[2020/21]]</f>
        <v>7.1428571428571425E-2</v>
      </c>
    </row>
    <row r="37" spans="1:19" x14ac:dyDescent="0.25">
      <c r="A37" t="s">
        <v>91</v>
      </c>
      <c r="D37" t="s">
        <v>92</v>
      </c>
      <c r="E37" s="30">
        <v>152</v>
      </c>
      <c r="F37" s="30">
        <v>166</v>
      </c>
      <c r="G37" s="30">
        <v>101</v>
      </c>
      <c r="H37" s="30">
        <v>156</v>
      </c>
      <c r="I37" s="30">
        <v>152</v>
      </c>
      <c r="J37" s="30">
        <v>181</v>
      </c>
      <c r="K37" s="30">
        <v>154</v>
      </c>
      <c r="L37" s="30">
        <v>192</v>
      </c>
      <c r="M37" s="30">
        <v>208</v>
      </c>
      <c r="N37" s="30">
        <v>199</v>
      </c>
      <c r="O37" s="30">
        <v>180</v>
      </c>
      <c r="P37" s="30">
        <v>140</v>
      </c>
      <c r="Q37" s="30">
        <f>VLOOKUP(Number_of_listed_building_consent_decisions[[#This Row],[ONS Code]],[1]TableP124A!$B:$E,4,FALSE)</f>
        <v>153</v>
      </c>
      <c r="R37" s="30">
        <f>Number_of_listed_building_consent_decisions[[#This Row],[2021/22]]-Number_of_listed_building_consent_decisions[[#This Row],[2020/21]]</f>
        <v>13</v>
      </c>
      <c r="S37" s="21">
        <f>Number_of_listed_building_consent_decisions[[#This Row],[Change 
2020/21 to 2021/22]]/Number_of_listed_building_consent_decisions[[#This Row],[2020/21]]</f>
        <v>9.285714285714286E-2</v>
      </c>
    </row>
    <row r="38" spans="1:19" x14ac:dyDescent="0.25">
      <c r="A38" t="s">
        <v>93</v>
      </c>
      <c r="D38" t="s">
        <v>94</v>
      </c>
      <c r="E38" s="30">
        <v>29</v>
      </c>
      <c r="F38" s="30">
        <v>25</v>
      </c>
      <c r="G38" s="30">
        <v>30</v>
      </c>
      <c r="H38" s="30">
        <v>44</v>
      </c>
      <c r="I38" s="30">
        <v>39</v>
      </c>
      <c r="J38" s="30">
        <v>41</v>
      </c>
      <c r="K38" s="30">
        <v>33</v>
      </c>
      <c r="L38" s="30">
        <v>43</v>
      </c>
      <c r="M38" s="30">
        <v>43</v>
      </c>
      <c r="N38" s="30">
        <v>32</v>
      </c>
      <c r="O38" s="30">
        <v>32</v>
      </c>
      <c r="P38" s="30">
        <v>27</v>
      </c>
      <c r="Q38" s="30">
        <f>VLOOKUP(Number_of_listed_building_consent_decisions[[#This Row],[ONS Code]],[1]TableP124A!$B:$E,4,FALSE)</f>
        <v>34</v>
      </c>
      <c r="R38" s="30">
        <f>Number_of_listed_building_consent_decisions[[#This Row],[2021/22]]-Number_of_listed_building_consent_decisions[[#This Row],[2020/21]]</f>
        <v>7</v>
      </c>
      <c r="S38" s="21">
        <f>Number_of_listed_building_consent_decisions[[#This Row],[Change 
2020/21 to 2021/22]]/Number_of_listed_building_consent_decisions[[#This Row],[2020/21]]</f>
        <v>0.25925925925925924</v>
      </c>
    </row>
    <row r="39" spans="1:19" x14ac:dyDescent="0.25">
      <c r="A39" t="s">
        <v>95</v>
      </c>
      <c r="D39" t="s">
        <v>96</v>
      </c>
      <c r="E39" s="30">
        <v>9</v>
      </c>
      <c r="F39" s="30">
        <v>22</v>
      </c>
      <c r="G39" s="30">
        <v>13</v>
      </c>
      <c r="H39" s="30">
        <v>15</v>
      </c>
      <c r="I39" s="30">
        <v>10</v>
      </c>
      <c r="J39" s="30">
        <v>18</v>
      </c>
      <c r="K39" s="30">
        <v>18</v>
      </c>
      <c r="L39" s="30">
        <v>23</v>
      </c>
      <c r="M39" s="30">
        <v>13</v>
      </c>
      <c r="N39" s="30">
        <v>17</v>
      </c>
      <c r="O39" s="30">
        <v>23</v>
      </c>
      <c r="P39" s="30">
        <v>26</v>
      </c>
      <c r="Q39" s="30">
        <f>VLOOKUP(Number_of_listed_building_consent_decisions[[#This Row],[ONS Code]],[1]TableP124A!$B:$E,4,FALSE)</f>
        <v>17</v>
      </c>
      <c r="R39" s="30">
        <f>Number_of_listed_building_consent_decisions[[#This Row],[2021/22]]-Number_of_listed_building_consent_decisions[[#This Row],[2020/21]]</f>
        <v>-9</v>
      </c>
      <c r="S39" s="21">
        <f>Number_of_listed_building_consent_decisions[[#This Row],[Change 
2020/21 to 2021/22]]/Number_of_listed_building_consent_decisions[[#This Row],[2020/21]]</f>
        <v>-0.34615384615384615</v>
      </c>
    </row>
    <row r="40" spans="1:19" x14ac:dyDescent="0.25">
      <c r="A40" t="s">
        <v>97</v>
      </c>
      <c r="D40" t="s">
        <v>98</v>
      </c>
      <c r="E40" s="30">
        <v>16</v>
      </c>
      <c r="F40" s="30">
        <v>13</v>
      </c>
      <c r="G40" s="30">
        <v>25</v>
      </c>
      <c r="H40" s="30">
        <v>20</v>
      </c>
      <c r="I40" s="30">
        <v>25</v>
      </c>
      <c r="J40" s="30">
        <v>25</v>
      </c>
      <c r="K40" s="30">
        <v>16</v>
      </c>
      <c r="L40" s="30">
        <v>20</v>
      </c>
      <c r="M40" s="30">
        <v>28</v>
      </c>
      <c r="N40" s="30">
        <v>24</v>
      </c>
      <c r="O40" s="30">
        <v>27</v>
      </c>
      <c r="P40" s="30">
        <v>20</v>
      </c>
      <c r="Q40" s="30">
        <f>VLOOKUP(Number_of_listed_building_consent_decisions[[#This Row],[ONS Code]],[1]TableP124A!$B:$E,4,FALSE)</f>
        <v>20</v>
      </c>
      <c r="R40" s="30">
        <f>Number_of_listed_building_consent_decisions[[#This Row],[2021/22]]-Number_of_listed_building_consent_decisions[[#This Row],[2020/21]]</f>
        <v>0</v>
      </c>
      <c r="S40" s="21">
        <f>Number_of_listed_building_consent_decisions[[#This Row],[Change 
2020/21 to 2021/22]]/Number_of_listed_building_consent_decisions[[#This Row],[2020/21]]</f>
        <v>0</v>
      </c>
    </row>
    <row r="41" spans="1:19" x14ac:dyDescent="0.25">
      <c r="A41" t="s">
        <v>99</v>
      </c>
      <c r="D41" t="s">
        <v>100</v>
      </c>
      <c r="E41" s="30">
        <v>18</v>
      </c>
      <c r="F41" s="30">
        <v>13</v>
      </c>
      <c r="G41" s="30">
        <v>8</v>
      </c>
      <c r="H41" s="30">
        <v>11</v>
      </c>
      <c r="I41" s="30">
        <v>14</v>
      </c>
      <c r="J41" s="30">
        <v>9</v>
      </c>
      <c r="K41" s="30">
        <v>15</v>
      </c>
      <c r="L41" s="30">
        <v>13</v>
      </c>
      <c r="M41" s="30">
        <v>13</v>
      </c>
      <c r="N41" s="30">
        <v>14</v>
      </c>
      <c r="O41" s="30">
        <v>14</v>
      </c>
      <c r="P41" s="30">
        <v>14</v>
      </c>
      <c r="Q41" s="30">
        <f>VLOOKUP(Number_of_listed_building_consent_decisions[[#This Row],[ONS Code]],[1]TableP124A!$B:$E,4,FALSE)</f>
        <v>18</v>
      </c>
      <c r="R41" s="30">
        <f>Number_of_listed_building_consent_decisions[[#This Row],[2021/22]]-Number_of_listed_building_consent_decisions[[#This Row],[2020/21]]</f>
        <v>4</v>
      </c>
      <c r="S41" s="21">
        <f>Number_of_listed_building_consent_decisions[[#This Row],[Change 
2020/21 to 2021/22]]/Number_of_listed_building_consent_decisions[[#This Row],[2020/21]]</f>
        <v>0.2857142857142857</v>
      </c>
    </row>
    <row r="42" spans="1:19" x14ac:dyDescent="0.25">
      <c r="A42" t="s">
        <v>101</v>
      </c>
      <c r="D42" t="s">
        <v>102</v>
      </c>
      <c r="E42" s="30">
        <v>27</v>
      </c>
      <c r="F42" s="30">
        <v>29</v>
      </c>
      <c r="G42" s="30">
        <v>24</v>
      </c>
      <c r="H42" s="30">
        <v>27</v>
      </c>
      <c r="I42" s="30">
        <v>23</v>
      </c>
      <c r="J42" s="30">
        <v>27</v>
      </c>
      <c r="K42" s="30">
        <v>26</v>
      </c>
      <c r="L42" s="30">
        <v>24</v>
      </c>
      <c r="M42" s="30">
        <v>19</v>
      </c>
      <c r="N42" s="30">
        <v>20</v>
      </c>
      <c r="O42" s="30">
        <v>14</v>
      </c>
      <c r="P42" s="30">
        <v>20</v>
      </c>
      <c r="Q42" s="30">
        <f>VLOOKUP(Number_of_listed_building_consent_decisions[[#This Row],[ONS Code]],[1]TableP124A!$B:$E,4,FALSE)</f>
        <v>18</v>
      </c>
      <c r="R42" s="30">
        <f>Number_of_listed_building_consent_decisions[[#This Row],[2021/22]]-Number_of_listed_building_consent_decisions[[#This Row],[2020/21]]</f>
        <v>-2</v>
      </c>
      <c r="S42" s="21">
        <f>Number_of_listed_building_consent_decisions[[#This Row],[Change 
2020/21 to 2021/22]]/Number_of_listed_building_consent_decisions[[#This Row],[2020/21]]</f>
        <v>-0.1</v>
      </c>
    </row>
    <row r="43" spans="1:19" x14ac:dyDescent="0.25">
      <c r="A43" t="s">
        <v>103</v>
      </c>
      <c r="D43" t="s">
        <v>104</v>
      </c>
      <c r="E43" s="30">
        <v>19</v>
      </c>
      <c r="F43" s="30">
        <v>13</v>
      </c>
      <c r="G43" s="30" t="s">
        <v>53</v>
      </c>
      <c r="H43" s="30">
        <v>18</v>
      </c>
      <c r="I43" s="30">
        <v>20</v>
      </c>
      <c r="J43" s="30">
        <v>17</v>
      </c>
      <c r="K43" s="30">
        <v>18</v>
      </c>
      <c r="L43" s="30">
        <v>14</v>
      </c>
      <c r="M43" s="30">
        <v>20</v>
      </c>
      <c r="N43" s="30">
        <v>17</v>
      </c>
      <c r="O43" s="30">
        <v>14</v>
      </c>
      <c r="P43" s="30">
        <v>16</v>
      </c>
      <c r="Q43" s="30">
        <f>VLOOKUP(Number_of_listed_building_consent_decisions[[#This Row],[ONS Code]],[1]TableP124A!$B:$E,4,FALSE)</f>
        <v>19</v>
      </c>
      <c r="R43" s="30">
        <f>Number_of_listed_building_consent_decisions[[#This Row],[2021/22]]-Number_of_listed_building_consent_decisions[[#This Row],[2020/21]]</f>
        <v>3</v>
      </c>
      <c r="S43" s="21">
        <f>Number_of_listed_building_consent_decisions[[#This Row],[Change 
2020/21 to 2021/22]]/Number_of_listed_building_consent_decisions[[#This Row],[2020/21]]</f>
        <v>0.1875</v>
      </c>
    </row>
    <row r="44" spans="1:19" x14ac:dyDescent="0.25">
      <c r="A44" t="s">
        <v>105</v>
      </c>
      <c r="D44" t="s">
        <v>106</v>
      </c>
      <c r="E44" s="30">
        <v>19</v>
      </c>
      <c r="F44" s="30">
        <v>25</v>
      </c>
      <c r="G44" s="30">
        <v>24</v>
      </c>
      <c r="H44" s="30">
        <v>16</v>
      </c>
      <c r="I44" s="30">
        <v>14</v>
      </c>
      <c r="J44" s="30">
        <v>16</v>
      </c>
      <c r="K44" s="30">
        <v>20</v>
      </c>
      <c r="L44" s="30">
        <v>21</v>
      </c>
      <c r="M44" s="30">
        <v>18</v>
      </c>
      <c r="N44" s="30">
        <v>18</v>
      </c>
      <c r="O44" s="30">
        <v>19</v>
      </c>
      <c r="P44" s="30">
        <v>17</v>
      </c>
      <c r="Q44" s="30">
        <f>VLOOKUP(Number_of_listed_building_consent_decisions[[#This Row],[ONS Code]],[1]TableP124A!$B:$E,4,FALSE)</f>
        <v>13</v>
      </c>
      <c r="R44" s="30">
        <f>Number_of_listed_building_consent_decisions[[#This Row],[2021/22]]-Number_of_listed_building_consent_decisions[[#This Row],[2020/21]]</f>
        <v>-4</v>
      </c>
      <c r="S44" s="21">
        <f>Number_of_listed_building_consent_decisions[[#This Row],[Change 
2020/21 to 2021/22]]/Number_of_listed_building_consent_decisions[[#This Row],[2020/21]]</f>
        <v>-0.23529411764705882</v>
      </c>
    </row>
    <row r="45" spans="1:19" s="12" customFormat="1" x14ac:dyDescent="0.25">
      <c r="A45" s="32"/>
      <c r="B45" s="32"/>
      <c r="C45" s="32" t="s">
        <v>111</v>
      </c>
      <c r="D45" s="32"/>
      <c r="E45" s="33"/>
      <c r="F45" s="33"/>
      <c r="G45" s="33"/>
      <c r="H45" s="33"/>
      <c r="I45" s="33"/>
      <c r="J45" s="33"/>
      <c r="K45" s="33"/>
      <c r="L45" s="33"/>
      <c r="M45" s="33"/>
      <c r="N45" s="33"/>
      <c r="O45" s="33"/>
      <c r="P45" s="33"/>
      <c r="Q45" s="33"/>
      <c r="R45" s="33"/>
      <c r="S45" s="35"/>
    </row>
    <row r="46" spans="1:19" x14ac:dyDescent="0.25">
      <c r="A46" t="s">
        <v>107</v>
      </c>
      <c r="D46" t="s">
        <v>791</v>
      </c>
      <c r="E46" s="30">
        <v>12</v>
      </c>
      <c r="F46" s="30">
        <v>19</v>
      </c>
      <c r="G46" s="30" t="s">
        <v>53</v>
      </c>
      <c r="H46" s="30">
        <v>13</v>
      </c>
      <c r="I46" s="30">
        <v>16</v>
      </c>
      <c r="J46" s="30">
        <v>15</v>
      </c>
      <c r="K46" s="30">
        <v>15</v>
      </c>
      <c r="L46" s="30">
        <v>13</v>
      </c>
      <c r="M46" s="30">
        <v>6</v>
      </c>
      <c r="N46" s="30">
        <v>17</v>
      </c>
      <c r="O46" s="30">
        <v>15</v>
      </c>
      <c r="P46" s="30">
        <v>8</v>
      </c>
      <c r="Q46" s="30">
        <f>VLOOKUP(Number_of_listed_building_consent_decisions[[#This Row],[ONS Code]],[1]TableP124A!$B:$E,4,FALSE)</f>
        <v>12</v>
      </c>
      <c r="R46" s="30">
        <f>Number_of_listed_building_consent_decisions[[#This Row],[2021/22]]-Number_of_listed_building_consent_decisions[[#This Row],[2020/21]]</f>
        <v>4</v>
      </c>
      <c r="S46" s="21">
        <f>Number_of_listed_building_consent_decisions[[#This Row],[Change 
2020/21 to 2021/22]]/Number_of_listed_building_consent_decisions[[#This Row],[2020/21]]</f>
        <v>0.5</v>
      </c>
    </row>
    <row r="47" spans="1:19" x14ac:dyDescent="0.25">
      <c r="A47" t="s">
        <v>109</v>
      </c>
      <c r="D47" t="s">
        <v>110</v>
      </c>
      <c r="E47" s="30">
        <v>5</v>
      </c>
      <c r="F47" s="30">
        <v>14</v>
      </c>
      <c r="G47" s="30">
        <v>9</v>
      </c>
      <c r="H47" s="30">
        <v>4</v>
      </c>
      <c r="I47" s="30">
        <v>10</v>
      </c>
      <c r="J47" s="30">
        <v>14</v>
      </c>
      <c r="K47" s="30">
        <v>15</v>
      </c>
      <c r="L47" s="30">
        <v>8</v>
      </c>
      <c r="M47" s="30">
        <v>6</v>
      </c>
      <c r="N47" s="30">
        <v>4</v>
      </c>
      <c r="O47" s="30">
        <v>4</v>
      </c>
      <c r="P47" s="30">
        <v>2</v>
      </c>
      <c r="Q47" s="30">
        <f>VLOOKUP(Number_of_listed_building_consent_decisions[[#This Row],[ONS Code]],[1]TableP124A!$B:$E,4,FALSE)</f>
        <v>5</v>
      </c>
      <c r="R47" s="30">
        <f>Number_of_listed_building_consent_decisions[[#This Row],[2021/22]]-Number_of_listed_building_consent_decisions[[#This Row],[2020/21]]</f>
        <v>3</v>
      </c>
      <c r="S47" s="21">
        <f>Number_of_listed_building_consent_decisions[[#This Row],[Change 
2020/21 to 2021/22]]/Number_of_listed_building_consent_decisions[[#This Row],[2020/21]]</f>
        <v>1.5</v>
      </c>
    </row>
    <row r="48" spans="1:19" x14ac:dyDescent="0.25">
      <c r="A48" t="s">
        <v>112</v>
      </c>
      <c r="D48" t="s">
        <v>113</v>
      </c>
      <c r="E48" s="30">
        <v>15</v>
      </c>
      <c r="F48" s="30">
        <v>20</v>
      </c>
      <c r="G48" s="30">
        <v>7</v>
      </c>
      <c r="H48" s="30">
        <v>14</v>
      </c>
      <c r="I48" s="30">
        <v>9</v>
      </c>
      <c r="J48" s="30">
        <v>11</v>
      </c>
      <c r="K48" s="30">
        <v>17</v>
      </c>
      <c r="L48" s="30">
        <v>12</v>
      </c>
      <c r="M48" s="30">
        <v>23</v>
      </c>
      <c r="N48" s="30">
        <v>16</v>
      </c>
      <c r="O48" s="30">
        <v>15</v>
      </c>
      <c r="P48" s="30">
        <v>19</v>
      </c>
      <c r="Q48" s="30">
        <f>VLOOKUP(Number_of_listed_building_consent_decisions[[#This Row],[ONS Code]],[1]TableP124A!$B:$E,4,FALSE)</f>
        <v>10</v>
      </c>
      <c r="R48" s="30">
        <f>Number_of_listed_building_consent_decisions[[#This Row],[2021/22]]-Number_of_listed_building_consent_decisions[[#This Row],[2020/21]]</f>
        <v>-9</v>
      </c>
      <c r="S48" s="21">
        <f>Number_of_listed_building_consent_decisions[[#This Row],[Change 
2020/21 to 2021/22]]/Number_of_listed_building_consent_decisions[[#This Row],[2020/21]]</f>
        <v>-0.47368421052631576</v>
      </c>
    </row>
    <row r="49" spans="1:19" x14ac:dyDescent="0.25">
      <c r="A49" t="s">
        <v>114</v>
      </c>
      <c r="D49" t="s">
        <v>115</v>
      </c>
      <c r="E49" s="30">
        <v>26</v>
      </c>
      <c r="F49" s="30">
        <v>36</v>
      </c>
      <c r="G49" s="30">
        <v>25</v>
      </c>
      <c r="H49" s="30">
        <v>22</v>
      </c>
      <c r="I49" s="30">
        <v>23</v>
      </c>
      <c r="J49" s="30">
        <v>18</v>
      </c>
      <c r="K49" s="30">
        <v>22</v>
      </c>
      <c r="L49" s="30">
        <v>20</v>
      </c>
      <c r="M49" s="30">
        <v>14</v>
      </c>
      <c r="N49" s="30">
        <v>20</v>
      </c>
      <c r="O49" s="30">
        <v>16</v>
      </c>
      <c r="P49" s="30">
        <v>20</v>
      </c>
      <c r="Q49" s="30">
        <f>VLOOKUP(Number_of_listed_building_consent_decisions[[#This Row],[ONS Code]],[1]TableP124A!$B:$E,4,FALSE)</f>
        <v>18</v>
      </c>
      <c r="R49" s="30">
        <f>Number_of_listed_building_consent_decisions[[#This Row],[2021/22]]-Number_of_listed_building_consent_decisions[[#This Row],[2020/21]]</f>
        <v>-2</v>
      </c>
      <c r="S49" s="21">
        <f>Number_of_listed_building_consent_decisions[[#This Row],[Change 
2020/21 to 2021/22]]/Number_of_listed_building_consent_decisions[[#This Row],[2020/21]]</f>
        <v>-0.1</v>
      </c>
    </row>
    <row r="50" spans="1:19" x14ac:dyDescent="0.25">
      <c r="A50" t="s">
        <v>116</v>
      </c>
      <c r="D50" t="s">
        <v>117</v>
      </c>
      <c r="E50" s="30">
        <v>15</v>
      </c>
      <c r="F50" s="30">
        <v>14</v>
      </c>
      <c r="G50" s="30">
        <v>20</v>
      </c>
      <c r="H50" s="30">
        <v>13</v>
      </c>
      <c r="I50" s="30">
        <v>12</v>
      </c>
      <c r="J50" s="30">
        <v>16</v>
      </c>
      <c r="K50" s="30">
        <v>19</v>
      </c>
      <c r="L50" s="30">
        <v>15</v>
      </c>
      <c r="M50" s="30">
        <v>19</v>
      </c>
      <c r="N50" s="30">
        <v>14</v>
      </c>
      <c r="O50" s="30">
        <v>22</v>
      </c>
      <c r="P50" s="30">
        <v>12</v>
      </c>
      <c r="Q50" s="30">
        <f>VLOOKUP(Number_of_listed_building_consent_decisions[[#This Row],[ONS Code]],[1]TableP124A!$B:$E,4,FALSE)</f>
        <v>17</v>
      </c>
      <c r="R50" s="30">
        <f>Number_of_listed_building_consent_decisions[[#This Row],[2021/22]]-Number_of_listed_building_consent_decisions[[#This Row],[2020/21]]</f>
        <v>5</v>
      </c>
      <c r="S50" s="21">
        <f>Number_of_listed_building_consent_decisions[[#This Row],[Change 
2020/21 to 2021/22]]/Number_of_listed_building_consent_decisions[[#This Row],[2020/21]]</f>
        <v>0.41666666666666669</v>
      </c>
    </row>
    <row r="51" spans="1:19" x14ac:dyDescent="0.25">
      <c r="A51" t="s">
        <v>118</v>
      </c>
      <c r="D51" t="s">
        <v>119</v>
      </c>
      <c r="E51" s="30">
        <v>3</v>
      </c>
      <c r="F51" s="30">
        <v>7</v>
      </c>
      <c r="G51" s="30">
        <v>11</v>
      </c>
      <c r="H51" s="30">
        <v>4</v>
      </c>
      <c r="I51" s="30">
        <v>4</v>
      </c>
      <c r="J51" s="30">
        <v>11</v>
      </c>
      <c r="K51" s="30">
        <v>4</v>
      </c>
      <c r="L51" s="30">
        <v>4</v>
      </c>
      <c r="M51" s="30">
        <v>1</v>
      </c>
      <c r="N51" s="30">
        <v>4</v>
      </c>
      <c r="O51" s="30">
        <v>5</v>
      </c>
      <c r="P51" s="30">
        <v>3</v>
      </c>
      <c r="Q51" s="30">
        <f>VLOOKUP(Number_of_listed_building_consent_decisions[[#This Row],[ONS Code]],[1]TableP124A!$B:$E,4,FALSE)</f>
        <v>1</v>
      </c>
      <c r="R51" s="30">
        <f>Number_of_listed_building_consent_decisions[[#This Row],[2021/22]]-Number_of_listed_building_consent_decisions[[#This Row],[2020/21]]</f>
        <v>-2</v>
      </c>
      <c r="S51" s="21">
        <f>Number_of_listed_building_consent_decisions[[#This Row],[Change 
2020/21 to 2021/22]]/Number_of_listed_building_consent_decisions[[#This Row],[2020/21]]</f>
        <v>-0.66666666666666663</v>
      </c>
    </row>
    <row r="52" spans="1:19" x14ac:dyDescent="0.25">
      <c r="A52" t="s">
        <v>120</v>
      </c>
      <c r="D52" t="s">
        <v>121</v>
      </c>
      <c r="E52" s="30">
        <v>98</v>
      </c>
      <c r="F52" s="30">
        <v>81</v>
      </c>
      <c r="G52" s="30">
        <v>85</v>
      </c>
      <c r="H52" s="30">
        <v>83</v>
      </c>
      <c r="I52" s="30">
        <v>90</v>
      </c>
      <c r="J52" s="30">
        <v>110</v>
      </c>
      <c r="K52" s="30">
        <v>110</v>
      </c>
      <c r="L52" s="30">
        <v>105</v>
      </c>
      <c r="M52" s="30">
        <v>95</v>
      </c>
      <c r="N52" s="30">
        <v>88</v>
      </c>
      <c r="O52" s="30">
        <v>66</v>
      </c>
      <c r="P52" s="30">
        <v>72</v>
      </c>
      <c r="Q52" s="30">
        <f>VLOOKUP(Number_of_listed_building_consent_decisions[[#This Row],[ONS Code]],[1]TableP124A!$B:$E,4,FALSE)</f>
        <v>100</v>
      </c>
      <c r="R52" s="30">
        <f>Number_of_listed_building_consent_decisions[[#This Row],[2021/22]]-Number_of_listed_building_consent_decisions[[#This Row],[2020/21]]</f>
        <v>28</v>
      </c>
      <c r="S52" s="21">
        <f>Number_of_listed_building_consent_decisions[[#This Row],[Change 
2020/21 to 2021/22]]/Number_of_listed_building_consent_decisions[[#This Row],[2020/21]]</f>
        <v>0.3888888888888889</v>
      </c>
    </row>
    <row r="53" spans="1:19" x14ac:dyDescent="0.25">
      <c r="A53" t="s">
        <v>122</v>
      </c>
      <c r="D53" t="s">
        <v>123</v>
      </c>
      <c r="E53" s="30">
        <v>13</v>
      </c>
      <c r="F53" s="30">
        <v>19</v>
      </c>
      <c r="G53" s="30">
        <v>11</v>
      </c>
      <c r="H53" s="30">
        <v>13</v>
      </c>
      <c r="I53" s="30">
        <v>12</v>
      </c>
      <c r="J53" s="30">
        <v>8</v>
      </c>
      <c r="K53" s="30">
        <v>21</v>
      </c>
      <c r="L53" s="30">
        <v>11</v>
      </c>
      <c r="M53" s="30">
        <v>22</v>
      </c>
      <c r="N53" s="30">
        <v>16</v>
      </c>
      <c r="O53" s="30">
        <v>11</v>
      </c>
      <c r="P53" s="30">
        <v>16</v>
      </c>
      <c r="Q53" s="30">
        <f>VLOOKUP(Number_of_listed_building_consent_decisions[[#This Row],[ONS Code]],[1]TableP124A!$B:$E,4,FALSE)</f>
        <v>24</v>
      </c>
      <c r="R53" s="30">
        <f>Number_of_listed_building_consent_decisions[[#This Row],[2021/22]]-Number_of_listed_building_consent_decisions[[#This Row],[2020/21]]</f>
        <v>8</v>
      </c>
      <c r="S53" s="21">
        <f>Number_of_listed_building_consent_decisions[[#This Row],[Change 
2020/21 to 2021/22]]/Number_of_listed_building_consent_decisions[[#This Row],[2020/21]]</f>
        <v>0.5</v>
      </c>
    </row>
    <row r="54" spans="1:19" x14ac:dyDescent="0.25">
      <c r="A54" t="s">
        <v>124</v>
      </c>
      <c r="D54" t="s">
        <v>125</v>
      </c>
      <c r="E54" s="30">
        <v>20</v>
      </c>
      <c r="F54" s="30">
        <v>27</v>
      </c>
      <c r="G54" s="30">
        <v>25</v>
      </c>
      <c r="H54" s="30">
        <v>26</v>
      </c>
      <c r="I54" s="30">
        <v>22</v>
      </c>
      <c r="J54" s="30">
        <v>35</v>
      </c>
      <c r="K54" s="30">
        <v>35</v>
      </c>
      <c r="L54" s="30">
        <v>51</v>
      </c>
      <c r="M54" s="30">
        <v>39</v>
      </c>
      <c r="N54" s="30">
        <v>45</v>
      </c>
      <c r="O54" s="30">
        <v>34</v>
      </c>
      <c r="P54" s="30">
        <v>37</v>
      </c>
      <c r="Q54" s="30">
        <f>VLOOKUP(Number_of_listed_building_consent_decisions[[#This Row],[ONS Code]],[1]TableP124A!$B:$E,4,FALSE)</f>
        <v>39</v>
      </c>
      <c r="R54" s="30">
        <f>Number_of_listed_building_consent_decisions[[#This Row],[2021/22]]-Number_of_listed_building_consent_decisions[[#This Row],[2020/21]]</f>
        <v>2</v>
      </c>
      <c r="S54" s="21">
        <f>Number_of_listed_building_consent_decisions[[#This Row],[Change 
2020/21 to 2021/22]]/Number_of_listed_building_consent_decisions[[#This Row],[2020/21]]</f>
        <v>5.4054054054054057E-2</v>
      </c>
    </row>
    <row r="55" spans="1:19" x14ac:dyDescent="0.25">
      <c r="A55" t="s">
        <v>126</v>
      </c>
      <c r="D55" t="s">
        <v>127</v>
      </c>
      <c r="E55" s="30">
        <v>62</v>
      </c>
      <c r="F55" s="30">
        <v>42</v>
      </c>
      <c r="G55" s="30">
        <v>49</v>
      </c>
      <c r="H55" s="30">
        <v>56</v>
      </c>
      <c r="I55" s="30">
        <v>50</v>
      </c>
      <c r="J55" s="30">
        <v>35</v>
      </c>
      <c r="K55" s="30">
        <v>18</v>
      </c>
      <c r="L55" s="30">
        <v>68</v>
      </c>
      <c r="M55" s="30">
        <v>58</v>
      </c>
      <c r="N55" s="30">
        <v>59</v>
      </c>
      <c r="O55" s="30">
        <v>37</v>
      </c>
      <c r="P55" s="30">
        <v>36</v>
      </c>
      <c r="Q55" s="30">
        <f>VLOOKUP(Number_of_listed_building_consent_decisions[[#This Row],[ONS Code]],[1]TableP124A!$B:$E,4,FALSE)</f>
        <v>42</v>
      </c>
      <c r="R55" s="30">
        <f>Number_of_listed_building_consent_decisions[[#This Row],[2021/22]]-Number_of_listed_building_consent_decisions[[#This Row],[2020/21]]</f>
        <v>6</v>
      </c>
      <c r="S55" s="21">
        <f>Number_of_listed_building_consent_decisions[[#This Row],[Change 
2020/21 to 2021/22]]/Number_of_listed_building_consent_decisions[[#This Row],[2020/21]]</f>
        <v>0.16666666666666666</v>
      </c>
    </row>
    <row r="56" spans="1:19" x14ac:dyDescent="0.25">
      <c r="A56" t="s">
        <v>128</v>
      </c>
      <c r="D56" t="s">
        <v>129</v>
      </c>
      <c r="E56" s="30">
        <v>10</v>
      </c>
      <c r="F56" s="30">
        <v>8</v>
      </c>
      <c r="G56" s="30">
        <v>11</v>
      </c>
      <c r="H56" s="30">
        <v>9</v>
      </c>
      <c r="I56" s="30">
        <v>10</v>
      </c>
      <c r="J56" s="30">
        <v>9</v>
      </c>
      <c r="K56" s="30">
        <v>7</v>
      </c>
      <c r="L56" s="30">
        <v>9</v>
      </c>
      <c r="M56" s="30">
        <v>21</v>
      </c>
      <c r="N56" s="30">
        <v>13</v>
      </c>
      <c r="O56" s="30">
        <v>12</v>
      </c>
      <c r="P56" s="30">
        <v>18</v>
      </c>
      <c r="Q56" s="30">
        <f>VLOOKUP(Number_of_listed_building_consent_decisions[[#This Row],[ONS Code]],[1]TableP124A!$B:$E,4,FALSE)</f>
        <v>10</v>
      </c>
      <c r="R56" s="30">
        <f>Number_of_listed_building_consent_decisions[[#This Row],[2021/22]]-Number_of_listed_building_consent_decisions[[#This Row],[2020/21]]</f>
        <v>-8</v>
      </c>
      <c r="S56" s="21">
        <f>Number_of_listed_building_consent_decisions[[#This Row],[Change 
2020/21 to 2021/22]]/Number_of_listed_building_consent_decisions[[#This Row],[2020/21]]</f>
        <v>-0.44444444444444442</v>
      </c>
    </row>
    <row r="57" spans="1:19" x14ac:dyDescent="0.25">
      <c r="A57" t="s">
        <v>130</v>
      </c>
      <c r="D57" t="s">
        <v>131</v>
      </c>
      <c r="E57" s="30">
        <v>11</v>
      </c>
      <c r="F57" s="30">
        <v>9</v>
      </c>
      <c r="G57" s="30">
        <v>13</v>
      </c>
      <c r="H57" s="30">
        <v>11</v>
      </c>
      <c r="I57" s="30">
        <v>14</v>
      </c>
      <c r="J57" s="30">
        <v>13</v>
      </c>
      <c r="K57" s="30">
        <v>20</v>
      </c>
      <c r="L57" s="30">
        <v>16</v>
      </c>
      <c r="M57" s="30">
        <v>15</v>
      </c>
      <c r="N57" s="30">
        <v>17</v>
      </c>
      <c r="O57" s="30">
        <v>20</v>
      </c>
      <c r="P57" s="30">
        <v>17</v>
      </c>
      <c r="Q57" s="30">
        <f>VLOOKUP(Number_of_listed_building_consent_decisions[[#This Row],[ONS Code]],[1]TableP124A!$B:$E,4,FALSE)</f>
        <v>15</v>
      </c>
      <c r="R57" s="30">
        <f>Number_of_listed_building_consent_decisions[[#This Row],[2021/22]]-Number_of_listed_building_consent_decisions[[#This Row],[2020/21]]</f>
        <v>-2</v>
      </c>
      <c r="S57" s="21">
        <f>Number_of_listed_building_consent_decisions[[#This Row],[Change 
2020/21 to 2021/22]]/Number_of_listed_building_consent_decisions[[#This Row],[2020/21]]</f>
        <v>-0.11764705882352941</v>
      </c>
    </row>
    <row r="58" spans="1:19" x14ac:dyDescent="0.25">
      <c r="A58" t="s">
        <v>132</v>
      </c>
      <c r="D58" t="s">
        <v>133</v>
      </c>
      <c r="E58" s="30">
        <v>24</v>
      </c>
      <c r="F58" s="30">
        <v>25</v>
      </c>
      <c r="G58" s="30">
        <v>26</v>
      </c>
      <c r="H58" s="30">
        <v>21</v>
      </c>
      <c r="I58" s="30">
        <v>21</v>
      </c>
      <c r="J58" s="30">
        <v>47</v>
      </c>
      <c r="K58" s="30">
        <v>22</v>
      </c>
      <c r="L58" s="30">
        <v>24</v>
      </c>
      <c r="M58" s="30">
        <v>18</v>
      </c>
      <c r="N58" s="30">
        <v>24</v>
      </c>
      <c r="O58" s="30">
        <v>17</v>
      </c>
      <c r="P58" s="30">
        <v>28</v>
      </c>
      <c r="Q58" s="30">
        <f>VLOOKUP(Number_of_listed_building_consent_decisions[[#This Row],[ONS Code]],[1]TableP124A!$B:$E,4,FALSE)</f>
        <v>24</v>
      </c>
      <c r="R58" s="30">
        <f>Number_of_listed_building_consent_decisions[[#This Row],[2021/22]]-Number_of_listed_building_consent_decisions[[#This Row],[2020/21]]</f>
        <v>-4</v>
      </c>
      <c r="S58" s="21">
        <f>Number_of_listed_building_consent_decisions[[#This Row],[Change 
2020/21 to 2021/22]]/Number_of_listed_building_consent_decisions[[#This Row],[2020/21]]</f>
        <v>-0.14285714285714285</v>
      </c>
    </row>
    <row r="59" spans="1:19" x14ac:dyDescent="0.25">
      <c r="A59" t="s">
        <v>134</v>
      </c>
      <c r="D59" t="s">
        <v>135</v>
      </c>
      <c r="E59" s="30">
        <v>21</v>
      </c>
      <c r="F59" s="30">
        <v>10</v>
      </c>
      <c r="G59" s="30">
        <v>2</v>
      </c>
      <c r="H59" s="30">
        <v>12</v>
      </c>
      <c r="I59" s="30">
        <v>14</v>
      </c>
      <c r="J59" s="30">
        <v>11</v>
      </c>
      <c r="K59" s="30">
        <v>8</v>
      </c>
      <c r="L59" s="30">
        <v>10</v>
      </c>
      <c r="M59" s="30">
        <v>15</v>
      </c>
      <c r="N59" s="30">
        <v>8</v>
      </c>
      <c r="O59" s="30">
        <v>10</v>
      </c>
      <c r="P59" s="30">
        <v>8</v>
      </c>
      <c r="Q59" s="30">
        <f>VLOOKUP(Number_of_listed_building_consent_decisions[[#This Row],[ONS Code]],[1]TableP124A!$B:$E,4,FALSE)</f>
        <v>9</v>
      </c>
      <c r="R59" s="30">
        <f>Number_of_listed_building_consent_decisions[[#This Row],[2021/22]]-Number_of_listed_building_consent_decisions[[#This Row],[2020/21]]</f>
        <v>1</v>
      </c>
      <c r="S59" s="21">
        <f>Number_of_listed_building_consent_decisions[[#This Row],[Change 
2020/21 to 2021/22]]/Number_of_listed_building_consent_decisions[[#This Row],[2020/21]]</f>
        <v>0.125</v>
      </c>
    </row>
    <row r="60" spans="1:19" s="12" customFormat="1" x14ac:dyDescent="0.25">
      <c r="A60" s="32"/>
      <c r="B60" s="32"/>
      <c r="C60" s="32" t="s">
        <v>136</v>
      </c>
      <c r="D60" s="32"/>
      <c r="E60" s="33"/>
      <c r="F60" s="33"/>
      <c r="G60" s="33"/>
      <c r="H60" s="33"/>
      <c r="I60" s="33"/>
      <c r="J60" s="33"/>
      <c r="K60" s="33"/>
      <c r="L60" s="33"/>
      <c r="M60" s="33"/>
      <c r="N60" s="33"/>
      <c r="O60" s="33"/>
      <c r="P60" s="33"/>
      <c r="Q60" s="33"/>
      <c r="R60" s="33"/>
      <c r="S60" s="35"/>
    </row>
    <row r="61" spans="1:19" x14ac:dyDescent="0.25">
      <c r="A61" t="s">
        <v>137</v>
      </c>
      <c r="D61" t="s">
        <v>138</v>
      </c>
      <c r="E61" s="30">
        <v>8</v>
      </c>
      <c r="F61" s="30">
        <v>9</v>
      </c>
      <c r="G61" s="30">
        <v>2</v>
      </c>
      <c r="H61" s="30">
        <v>12</v>
      </c>
      <c r="I61" s="30">
        <v>6</v>
      </c>
      <c r="J61" s="30">
        <v>4</v>
      </c>
      <c r="K61" s="30">
        <v>6</v>
      </c>
      <c r="L61" s="30">
        <v>6</v>
      </c>
      <c r="M61" s="30">
        <v>4</v>
      </c>
      <c r="N61" s="30">
        <v>3</v>
      </c>
      <c r="O61" s="30">
        <v>1</v>
      </c>
      <c r="P61" s="30">
        <v>3</v>
      </c>
      <c r="Q61" s="30">
        <f>VLOOKUP(Number_of_listed_building_consent_decisions[[#This Row],[ONS Code]],[1]TableP124A!$B:$E,4,FALSE)</f>
        <v>3</v>
      </c>
      <c r="R61" s="30">
        <f>Number_of_listed_building_consent_decisions[[#This Row],[2021/22]]-Number_of_listed_building_consent_decisions[[#This Row],[2020/21]]</f>
        <v>0</v>
      </c>
      <c r="S61" s="21">
        <f>Number_of_listed_building_consent_decisions[[#This Row],[Change 
2020/21 to 2021/22]]/Number_of_listed_building_consent_decisions[[#This Row],[2020/21]]</f>
        <v>0</v>
      </c>
    </row>
    <row r="62" spans="1:19" x14ac:dyDescent="0.25">
      <c r="A62" t="s">
        <v>139</v>
      </c>
      <c r="D62" t="s">
        <v>140</v>
      </c>
      <c r="E62" s="30">
        <v>162</v>
      </c>
      <c r="F62" s="30">
        <v>161</v>
      </c>
      <c r="G62" s="30">
        <v>141</v>
      </c>
      <c r="H62" s="30">
        <v>193</v>
      </c>
      <c r="I62" s="30">
        <v>169</v>
      </c>
      <c r="J62" s="30">
        <v>145</v>
      </c>
      <c r="K62" s="30">
        <v>159</v>
      </c>
      <c r="L62" s="30">
        <v>157</v>
      </c>
      <c r="M62" s="30">
        <v>185</v>
      </c>
      <c r="N62" s="30">
        <v>179</v>
      </c>
      <c r="O62" s="30">
        <v>155</v>
      </c>
      <c r="P62" s="30">
        <v>137</v>
      </c>
      <c r="Q62" s="30">
        <f>VLOOKUP(Number_of_listed_building_consent_decisions[[#This Row],[ONS Code]],[1]TableP124A!$B:$E,4,FALSE)</f>
        <v>114</v>
      </c>
      <c r="R62" s="30">
        <f>Number_of_listed_building_consent_decisions[[#This Row],[2021/22]]-Number_of_listed_building_consent_decisions[[#This Row],[2020/21]]</f>
        <v>-23</v>
      </c>
      <c r="S62" s="21">
        <f>Number_of_listed_building_consent_decisions[[#This Row],[Change 
2020/21 to 2021/22]]/Number_of_listed_building_consent_decisions[[#This Row],[2020/21]]</f>
        <v>-0.16788321167883211</v>
      </c>
    </row>
    <row r="63" spans="1:19" x14ac:dyDescent="0.25">
      <c r="A63" t="s">
        <v>141</v>
      </c>
      <c r="D63" t="s">
        <v>142</v>
      </c>
      <c r="E63" s="30">
        <v>32</v>
      </c>
      <c r="F63" s="30">
        <v>41</v>
      </c>
      <c r="G63" s="30">
        <v>25</v>
      </c>
      <c r="H63" s="30">
        <v>28</v>
      </c>
      <c r="I63" s="30">
        <v>23</v>
      </c>
      <c r="J63" s="30">
        <v>22</v>
      </c>
      <c r="K63" s="30">
        <v>33</v>
      </c>
      <c r="L63" s="30">
        <v>42</v>
      </c>
      <c r="M63" s="30">
        <v>41</v>
      </c>
      <c r="N63" s="30">
        <v>49</v>
      </c>
      <c r="O63" s="30">
        <v>32</v>
      </c>
      <c r="P63" s="30">
        <v>34</v>
      </c>
      <c r="Q63" s="30">
        <f>VLOOKUP(Number_of_listed_building_consent_decisions[[#This Row],[ONS Code]],[1]TableP124A!$B:$E,4,FALSE)</f>
        <v>26</v>
      </c>
      <c r="R63" s="30">
        <f>Number_of_listed_building_consent_decisions[[#This Row],[2021/22]]-Number_of_listed_building_consent_decisions[[#This Row],[2020/21]]</f>
        <v>-8</v>
      </c>
      <c r="S63" s="21">
        <f>Number_of_listed_building_consent_decisions[[#This Row],[Change 
2020/21 to 2021/22]]/Number_of_listed_building_consent_decisions[[#This Row],[2020/21]]</f>
        <v>-0.23529411764705882</v>
      </c>
    </row>
    <row r="64" spans="1:19" x14ac:dyDescent="0.25">
      <c r="A64" t="s">
        <v>143</v>
      </c>
      <c r="D64" t="s">
        <v>144</v>
      </c>
      <c r="E64" s="30">
        <v>12</v>
      </c>
      <c r="F64" s="30">
        <v>20</v>
      </c>
      <c r="G64" s="30">
        <v>17</v>
      </c>
      <c r="H64" s="30">
        <v>19</v>
      </c>
      <c r="I64" s="30">
        <v>12</v>
      </c>
      <c r="J64" s="30">
        <v>18</v>
      </c>
      <c r="K64" s="30">
        <v>5</v>
      </c>
      <c r="L64" s="30">
        <v>14</v>
      </c>
      <c r="M64" s="30">
        <v>9</v>
      </c>
      <c r="N64" s="30">
        <v>8</v>
      </c>
      <c r="O64" s="30">
        <v>9</v>
      </c>
      <c r="P64" s="30">
        <v>7</v>
      </c>
      <c r="Q64" s="30">
        <f>VLOOKUP(Number_of_listed_building_consent_decisions[[#This Row],[ONS Code]],[1]TableP124A!$B:$E,4,FALSE)</f>
        <v>10</v>
      </c>
      <c r="R64" s="30">
        <f>Number_of_listed_building_consent_decisions[[#This Row],[2021/22]]-Number_of_listed_building_consent_decisions[[#This Row],[2020/21]]</f>
        <v>3</v>
      </c>
      <c r="S64" s="21">
        <f>Number_of_listed_building_consent_decisions[[#This Row],[Change 
2020/21 to 2021/22]]/Number_of_listed_building_consent_decisions[[#This Row],[2020/21]]</f>
        <v>0.42857142857142855</v>
      </c>
    </row>
    <row r="65" spans="1:19" x14ac:dyDescent="0.25">
      <c r="A65" t="s">
        <v>145</v>
      </c>
      <c r="D65" t="s">
        <v>146</v>
      </c>
      <c r="E65" s="30">
        <v>37</v>
      </c>
      <c r="F65" s="30">
        <v>32</v>
      </c>
      <c r="G65" s="30">
        <v>51</v>
      </c>
      <c r="H65" s="30">
        <v>48</v>
      </c>
      <c r="I65" s="30">
        <v>39</v>
      </c>
      <c r="J65" s="30">
        <v>40</v>
      </c>
      <c r="K65" s="30">
        <v>37</v>
      </c>
      <c r="L65" s="30">
        <v>28</v>
      </c>
      <c r="M65" s="30">
        <v>46</v>
      </c>
      <c r="N65" s="30">
        <v>38</v>
      </c>
      <c r="O65" s="30">
        <v>57</v>
      </c>
      <c r="P65" s="30">
        <v>34</v>
      </c>
      <c r="Q65" s="30">
        <f>VLOOKUP(Number_of_listed_building_consent_decisions[[#This Row],[ONS Code]],[1]TableP124A!$B:$E,4,FALSE)</f>
        <v>38</v>
      </c>
      <c r="R65" s="30">
        <f>Number_of_listed_building_consent_decisions[[#This Row],[2021/22]]-Number_of_listed_building_consent_decisions[[#This Row],[2020/21]]</f>
        <v>4</v>
      </c>
      <c r="S65" s="21">
        <f>Number_of_listed_building_consent_decisions[[#This Row],[Change 
2020/21 to 2021/22]]/Number_of_listed_building_consent_decisions[[#This Row],[2020/21]]</f>
        <v>0.11764705882352941</v>
      </c>
    </row>
    <row r="66" spans="1:19" s="12" customFormat="1" x14ac:dyDescent="0.25">
      <c r="A66" s="47" t="s">
        <v>147</v>
      </c>
      <c r="B66" s="47" t="s">
        <v>792</v>
      </c>
      <c r="C66" s="47"/>
      <c r="D66" s="47"/>
      <c r="E66" s="48">
        <v>1690</v>
      </c>
      <c r="F66" s="48">
        <v>1724</v>
      </c>
      <c r="G66" s="48">
        <v>1792</v>
      </c>
      <c r="H66" s="48">
        <v>1711</v>
      </c>
      <c r="I66" s="48">
        <v>1740</v>
      </c>
      <c r="J66" s="48">
        <v>1812</v>
      </c>
      <c r="K66" s="48">
        <v>1913</v>
      </c>
      <c r="L66" s="48">
        <v>1992</v>
      </c>
      <c r="M66" s="48">
        <v>1976</v>
      </c>
      <c r="N66" s="48">
        <v>1869</v>
      </c>
      <c r="O66" s="48">
        <v>1747</v>
      </c>
      <c r="P66" s="48">
        <v>1665</v>
      </c>
      <c r="Q66" s="48">
        <f>VLOOKUP(Number_of_listed_building_consent_decisions[[#This Row],[ONS Code]],[1]TableP124A!$B:$E,4,FALSE)</f>
        <v>1854</v>
      </c>
      <c r="R66" s="48">
        <f>Number_of_listed_building_consent_decisions[[#This Row],[2021/22]]-Number_of_listed_building_consent_decisions[[#This Row],[2020/21]]</f>
        <v>189</v>
      </c>
      <c r="S66" s="136">
        <f>Number_of_listed_building_consent_decisions[[#This Row],[Change 
2020/21 to 2021/22]]/Number_of_listed_building_consent_decisions[[#This Row],[2020/21]]</f>
        <v>0.11351351351351352</v>
      </c>
    </row>
    <row r="67" spans="1:19" s="12" customFormat="1" x14ac:dyDescent="0.25">
      <c r="A67" s="32"/>
      <c r="B67" s="32"/>
      <c r="C67" s="32" t="s">
        <v>149</v>
      </c>
      <c r="D67" s="32"/>
      <c r="E67" s="33"/>
      <c r="F67" s="33"/>
      <c r="G67" s="33"/>
      <c r="H67" s="33"/>
      <c r="I67" s="33"/>
      <c r="J67" s="33"/>
      <c r="K67" s="33"/>
      <c r="L67" s="33"/>
      <c r="M67" s="33"/>
      <c r="N67" s="33"/>
      <c r="O67" s="33"/>
      <c r="P67" s="33"/>
      <c r="Q67" s="33"/>
      <c r="R67" s="33"/>
      <c r="S67" s="35"/>
    </row>
    <row r="68" spans="1:19" x14ac:dyDescent="0.25">
      <c r="A68" t="s">
        <v>150</v>
      </c>
      <c r="D68" t="s">
        <v>793</v>
      </c>
      <c r="E68" s="30">
        <v>110</v>
      </c>
      <c r="F68" s="30">
        <v>126</v>
      </c>
      <c r="G68" s="30">
        <v>112</v>
      </c>
      <c r="H68" s="30">
        <v>79</v>
      </c>
      <c r="I68" s="30">
        <v>102</v>
      </c>
      <c r="J68" s="30">
        <v>111</v>
      </c>
      <c r="K68" s="30">
        <v>109</v>
      </c>
      <c r="L68" s="30">
        <v>121</v>
      </c>
      <c r="M68" s="30">
        <v>162</v>
      </c>
      <c r="N68" s="30">
        <v>103</v>
      </c>
      <c r="O68" s="30">
        <v>125</v>
      </c>
      <c r="P68" s="30">
        <v>120</v>
      </c>
      <c r="Q68" s="30">
        <f>VLOOKUP(Number_of_listed_building_consent_decisions[[#This Row],[ONS Code]],[1]TableP124A!$B:$E,4,FALSE)</f>
        <v>168</v>
      </c>
      <c r="R68" s="30">
        <f>Number_of_listed_building_consent_decisions[[#This Row],[2021/22]]-Number_of_listed_building_consent_decisions[[#This Row],[2020/21]]</f>
        <v>48</v>
      </c>
      <c r="S68" s="21">
        <f>Number_of_listed_building_consent_decisions[[#This Row],[Change 
2020/21 to 2021/22]]/Number_of_listed_building_consent_decisions[[#This Row],[2020/21]]</f>
        <v>0.4</v>
      </c>
    </row>
    <row r="69" spans="1:19" x14ac:dyDescent="0.25">
      <c r="A69" t="s">
        <v>152</v>
      </c>
      <c r="D69" t="s">
        <v>153</v>
      </c>
      <c r="E69" s="30">
        <v>46</v>
      </c>
      <c r="F69" s="30">
        <v>47</v>
      </c>
      <c r="G69" s="30">
        <v>40</v>
      </c>
      <c r="H69" s="30">
        <v>39</v>
      </c>
      <c r="I69" s="30">
        <v>36</v>
      </c>
      <c r="J69" s="30">
        <v>30</v>
      </c>
      <c r="K69" s="30">
        <v>53</v>
      </c>
      <c r="L69" s="30">
        <v>72</v>
      </c>
      <c r="M69" s="30">
        <v>61</v>
      </c>
      <c r="N69" s="30">
        <v>38</v>
      </c>
      <c r="O69" s="30">
        <v>48</v>
      </c>
      <c r="P69" s="30">
        <v>50</v>
      </c>
      <c r="Q69" s="30">
        <f>VLOOKUP(Number_of_listed_building_consent_decisions[[#This Row],[ONS Code]],[1]TableP124A!$B:$E,4,FALSE)</f>
        <v>41</v>
      </c>
      <c r="R69" s="30">
        <f>Number_of_listed_building_consent_decisions[[#This Row],[2021/22]]-Number_of_listed_building_consent_decisions[[#This Row],[2020/21]]</f>
        <v>-9</v>
      </c>
      <c r="S69" s="21">
        <f>Number_of_listed_building_consent_decisions[[#This Row],[Change 
2020/21 to 2021/22]]/Number_of_listed_building_consent_decisions[[#This Row],[2020/21]]</f>
        <v>-0.18</v>
      </c>
    </row>
    <row r="70" spans="1:19" s="12" customFormat="1" x14ac:dyDescent="0.25">
      <c r="A70" s="32"/>
      <c r="B70" s="32"/>
      <c r="C70" s="32" t="s">
        <v>794</v>
      </c>
      <c r="D70" s="32"/>
      <c r="E70" s="33"/>
      <c r="F70" s="33"/>
      <c r="G70" s="33"/>
      <c r="H70" s="33"/>
      <c r="I70" s="33"/>
      <c r="J70" s="33"/>
      <c r="K70" s="33"/>
      <c r="L70" s="33"/>
      <c r="M70" s="33"/>
      <c r="N70" s="33"/>
      <c r="O70" s="33"/>
      <c r="P70" s="33"/>
      <c r="Q70" s="33"/>
      <c r="R70" s="33"/>
      <c r="S70" s="35"/>
    </row>
    <row r="71" spans="1:19" x14ac:dyDescent="0.25">
      <c r="A71" t="s">
        <v>155</v>
      </c>
      <c r="D71" t="s">
        <v>156</v>
      </c>
      <c r="E71" s="30" t="s">
        <v>53</v>
      </c>
      <c r="F71" s="30">
        <v>13</v>
      </c>
      <c r="G71" s="30">
        <v>9</v>
      </c>
      <c r="H71" s="30">
        <v>11</v>
      </c>
      <c r="I71" s="30">
        <v>7</v>
      </c>
      <c r="J71" s="30">
        <v>27</v>
      </c>
      <c r="K71" s="30">
        <v>23</v>
      </c>
      <c r="L71" s="30">
        <v>18</v>
      </c>
      <c r="M71" s="30">
        <v>11</v>
      </c>
      <c r="N71" s="30">
        <v>9</v>
      </c>
      <c r="O71" s="30">
        <v>16</v>
      </c>
      <c r="P71" s="30">
        <v>14</v>
      </c>
      <c r="Q71" s="30">
        <f>VLOOKUP(Number_of_listed_building_consent_decisions[[#This Row],[ONS Code]],[1]TableP124A!$B:$E,4,FALSE)</f>
        <v>14</v>
      </c>
      <c r="R71" s="30">
        <f>Number_of_listed_building_consent_decisions[[#This Row],[2021/22]]-Number_of_listed_building_consent_decisions[[#This Row],[2020/21]]</f>
        <v>0</v>
      </c>
      <c r="S71" s="21">
        <f>Number_of_listed_building_consent_decisions[[#This Row],[Change 
2020/21 to 2021/22]]/Number_of_listed_building_consent_decisions[[#This Row],[2020/21]]</f>
        <v>0</v>
      </c>
    </row>
    <row r="72" spans="1:19" x14ac:dyDescent="0.25">
      <c r="A72" t="s">
        <v>157</v>
      </c>
      <c r="D72" t="s">
        <v>158</v>
      </c>
      <c r="E72" s="30">
        <v>54</v>
      </c>
      <c r="F72" s="30">
        <v>39</v>
      </c>
      <c r="G72" s="30">
        <v>47</v>
      </c>
      <c r="H72" s="30">
        <v>54</v>
      </c>
      <c r="I72" s="30">
        <v>30</v>
      </c>
      <c r="J72" s="30">
        <v>33</v>
      </c>
      <c r="K72" s="30">
        <v>41</v>
      </c>
      <c r="L72" s="30">
        <v>41</v>
      </c>
      <c r="M72" s="30">
        <v>46</v>
      </c>
      <c r="N72" s="30">
        <v>52</v>
      </c>
      <c r="O72" s="30">
        <v>35</v>
      </c>
      <c r="P72" s="30">
        <v>42</v>
      </c>
      <c r="Q72" s="30">
        <f>VLOOKUP(Number_of_listed_building_consent_decisions[[#This Row],[ONS Code]],[1]TableP124A!$B:$E,4,FALSE)</f>
        <v>45</v>
      </c>
      <c r="R72" s="30">
        <f>Number_of_listed_building_consent_decisions[[#This Row],[2021/22]]-Number_of_listed_building_consent_decisions[[#This Row],[2020/21]]</f>
        <v>3</v>
      </c>
      <c r="S72" s="21">
        <f>Number_of_listed_building_consent_decisions[[#This Row],[Change 
2020/21 to 2021/22]]/Number_of_listed_building_consent_decisions[[#This Row],[2020/21]]</f>
        <v>7.1428571428571425E-2</v>
      </c>
    </row>
    <row r="73" spans="1:19" s="12" customFormat="1" x14ac:dyDescent="0.25">
      <c r="A73" s="32"/>
      <c r="B73" s="32"/>
      <c r="C73" s="32" t="s">
        <v>795</v>
      </c>
      <c r="D73" s="32"/>
      <c r="E73" s="33"/>
      <c r="F73" s="33"/>
      <c r="G73" s="33"/>
      <c r="H73" s="33"/>
      <c r="I73" s="33"/>
      <c r="J73" s="33"/>
      <c r="K73" s="33"/>
      <c r="L73" s="33"/>
      <c r="M73" s="33"/>
      <c r="N73" s="33"/>
      <c r="O73" s="33"/>
      <c r="P73" s="33"/>
      <c r="Q73" s="33"/>
      <c r="R73" s="33"/>
      <c r="S73" s="35"/>
    </row>
    <row r="74" spans="1:19" x14ac:dyDescent="0.25">
      <c r="A74" t="s">
        <v>160</v>
      </c>
      <c r="D74" t="s">
        <v>161</v>
      </c>
      <c r="E74" s="30">
        <v>161</v>
      </c>
      <c r="F74" s="30">
        <v>163</v>
      </c>
      <c r="G74" s="30">
        <v>163</v>
      </c>
      <c r="H74" s="30">
        <v>158</v>
      </c>
      <c r="I74" s="30">
        <v>185</v>
      </c>
      <c r="J74" s="30">
        <v>186</v>
      </c>
      <c r="K74" s="30">
        <v>192</v>
      </c>
      <c r="L74" s="30">
        <v>173</v>
      </c>
      <c r="M74" s="30">
        <v>196</v>
      </c>
      <c r="N74" s="30">
        <v>168</v>
      </c>
      <c r="O74" s="30">
        <v>126</v>
      </c>
      <c r="P74" s="30">
        <v>111</v>
      </c>
      <c r="Q74" s="30">
        <f>VLOOKUP(Number_of_listed_building_consent_decisions[[#This Row],[ONS Code]],[1]TableP124A!$B:$E,4,FALSE)</f>
        <v>156</v>
      </c>
      <c r="R74" s="30">
        <f>Number_of_listed_building_consent_decisions[[#This Row],[2021/22]]-Number_of_listed_building_consent_decisions[[#This Row],[2020/21]]</f>
        <v>45</v>
      </c>
      <c r="S74" s="21">
        <f>Number_of_listed_building_consent_decisions[[#This Row],[Change 
2020/21 to 2021/22]]/Number_of_listed_building_consent_decisions[[#This Row],[2020/21]]</f>
        <v>0.40540540540540543</v>
      </c>
    </row>
    <row r="75" spans="1:19" x14ac:dyDescent="0.25">
      <c r="A75" t="s">
        <v>162</v>
      </c>
      <c r="D75" t="s">
        <v>163</v>
      </c>
      <c r="E75" s="30" t="s">
        <v>53</v>
      </c>
      <c r="F75" s="30">
        <v>56</v>
      </c>
      <c r="G75" s="30">
        <v>50</v>
      </c>
      <c r="H75" s="30">
        <v>56</v>
      </c>
      <c r="I75" s="30">
        <v>36</v>
      </c>
      <c r="J75" s="30">
        <v>69</v>
      </c>
      <c r="K75" s="30">
        <v>63</v>
      </c>
      <c r="L75" s="30">
        <v>68</v>
      </c>
      <c r="M75" s="30">
        <v>71</v>
      </c>
      <c r="N75" s="30">
        <v>60</v>
      </c>
      <c r="O75" s="30">
        <v>57</v>
      </c>
      <c r="P75" s="30">
        <v>43</v>
      </c>
      <c r="Q75" s="30">
        <f>VLOOKUP(Number_of_listed_building_consent_decisions[[#This Row],[ONS Code]],[1]TableP124A!$B:$E,4,FALSE)</f>
        <v>62</v>
      </c>
      <c r="R75" s="30">
        <f>Number_of_listed_building_consent_decisions[[#This Row],[2021/22]]-Number_of_listed_building_consent_decisions[[#This Row],[2020/21]]</f>
        <v>19</v>
      </c>
      <c r="S75" s="21">
        <f>Number_of_listed_building_consent_decisions[[#This Row],[Change 
2020/21 to 2021/22]]/Number_of_listed_building_consent_decisions[[#This Row],[2020/21]]</f>
        <v>0.44186046511627908</v>
      </c>
    </row>
    <row r="76" spans="1:19" x14ac:dyDescent="0.25">
      <c r="A76" t="s">
        <v>164</v>
      </c>
      <c r="D76" t="s">
        <v>165</v>
      </c>
      <c r="E76" s="30">
        <v>103</v>
      </c>
      <c r="F76" s="30">
        <v>122</v>
      </c>
      <c r="G76" s="30">
        <v>111</v>
      </c>
      <c r="H76" s="30">
        <v>87</v>
      </c>
      <c r="I76" s="30">
        <v>98</v>
      </c>
      <c r="J76" s="30">
        <v>68</v>
      </c>
      <c r="K76" s="30">
        <v>85</v>
      </c>
      <c r="L76" s="30">
        <v>101</v>
      </c>
      <c r="M76" s="30">
        <v>85</v>
      </c>
      <c r="N76" s="30">
        <v>109</v>
      </c>
      <c r="O76" s="30">
        <v>102</v>
      </c>
      <c r="P76" s="30">
        <v>109</v>
      </c>
      <c r="Q76" s="30">
        <f>VLOOKUP(Number_of_listed_building_consent_decisions[[#This Row],[ONS Code]],[1]TableP124A!$B:$E,4,FALSE)</f>
        <v>108</v>
      </c>
      <c r="R76" s="30">
        <f>Number_of_listed_building_consent_decisions[[#This Row],[2021/22]]-Number_of_listed_building_consent_decisions[[#This Row],[2020/21]]</f>
        <v>-1</v>
      </c>
      <c r="S76" s="21">
        <f>Number_of_listed_building_consent_decisions[[#This Row],[Change 
2020/21 to 2021/22]]/Number_of_listed_building_consent_decisions[[#This Row],[2020/21]]</f>
        <v>-9.1743119266055051E-3</v>
      </c>
    </row>
    <row r="77" spans="1:19" x14ac:dyDescent="0.25">
      <c r="A77" t="s">
        <v>166</v>
      </c>
      <c r="D77" t="s">
        <v>167</v>
      </c>
      <c r="E77" s="30">
        <v>129</v>
      </c>
      <c r="F77" s="30">
        <v>113</v>
      </c>
      <c r="G77" s="30">
        <v>137</v>
      </c>
      <c r="H77" s="30">
        <v>144</v>
      </c>
      <c r="I77" s="30">
        <v>121</v>
      </c>
      <c r="J77" s="30">
        <v>105</v>
      </c>
      <c r="K77" s="30">
        <v>115</v>
      </c>
      <c r="L77" s="30">
        <v>128</v>
      </c>
      <c r="M77" s="30">
        <v>127</v>
      </c>
      <c r="N77" s="30">
        <v>107</v>
      </c>
      <c r="O77" s="30">
        <v>120</v>
      </c>
      <c r="P77" s="30">
        <v>90</v>
      </c>
      <c r="Q77" s="30">
        <f>VLOOKUP(Number_of_listed_building_consent_decisions[[#This Row],[ONS Code]],[1]TableP124A!$B:$E,4,FALSE)</f>
        <v>107</v>
      </c>
      <c r="R77" s="30">
        <f>Number_of_listed_building_consent_decisions[[#This Row],[2021/22]]-Number_of_listed_building_consent_decisions[[#This Row],[2020/21]]</f>
        <v>17</v>
      </c>
      <c r="S77" s="21">
        <f>Number_of_listed_building_consent_decisions[[#This Row],[Change 
2020/21 to 2021/22]]/Number_of_listed_building_consent_decisions[[#This Row],[2020/21]]</f>
        <v>0.18888888888888888</v>
      </c>
    </row>
    <row r="78" spans="1:19" x14ac:dyDescent="0.25">
      <c r="A78" t="s">
        <v>168</v>
      </c>
      <c r="D78" t="s">
        <v>169</v>
      </c>
      <c r="E78" s="30">
        <v>77</v>
      </c>
      <c r="F78" s="30">
        <v>67</v>
      </c>
      <c r="G78" s="30">
        <v>64</v>
      </c>
      <c r="H78" s="30">
        <v>59</v>
      </c>
      <c r="I78" s="30">
        <v>67</v>
      </c>
      <c r="J78" s="30">
        <v>75</v>
      </c>
      <c r="K78" s="30">
        <v>72</v>
      </c>
      <c r="L78" s="30">
        <v>86</v>
      </c>
      <c r="M78" s="30">
        <v>74</v>
      </c>
      <c r="N78" s="30">
        <v>65</v>
      </c>
      <c r="O78" s="30">
        <v>65</v>
      </c>
      <c r="P78" s="30">
        <v>89</v>
      </c>
      <c r="Q78" s="30">
        <f>VLOOKUP(Number_of_listed_building_consent_decisions[[#This Row],[ONS Code]],[1]TableP124A!$B:$E,4,FALSE)</f>
        <v>67</v>
      </c>
      <c r="R78" s="30">
        <f>Number_of_listed_building_consent_decisions[[#This Row],[2021/22]]-Number_of_listed_building_consent_decisions[[#This Row],[2020/21]]</f>
        <v>-22</v>
      </c>
      <c r="S78" s="21">
        <f>Number_of_listed_building_consent_decisions[[#This Row],[Change 
2020/21 to 2021/22]]/Number_of_listed_building_consent_decisions[[#This Row],[2020/21]]</f>
        <v>-0.24719101123595505</v>
      </c>
    </row>
    <row r="79" spans="1:19" x14ac:dyDescent="0.25">
      <c r="A79" t="s">
        <v>170</v>
      </c>
      <c r="D79" t="s">
        <v>171</v>
      </c>
      <c r="E79" s="30">
        <v>81</v>
      </c>
      <c r="F79" s="30">
        <v>60</v>
      </c>
      <c r="G79" s="30">
        <v>87</v>
      </c>
      <c r="H79" s="30">
        <v>78</v>
      </c>
      <c r="I79" s="30">
        <v>79</v>
      </c>
      <c r="J79" s="30">
        <v>76</v>
      </c>
      <c r="K79" s="30">
        <v>103</v>
      </c>
      <c r="L79" s="30">
        <v>93</v>
      </c>
      <c r="M79" s="30">
        <v>73</v>
      </c>
      <c r="N79" s="30">
        <v>89</v>
      </c>
      <c r="O79" s="30">
        <v>74</v>
      </c>
      <c r="P79" s="30">
        <v>76</v>
      </c>
      <c r="Q79" s="30">
        <f>VLOOKUP(Number_of_listed_building_consent_decisions[[#This Row],[ONS Code]],[1]TableP124A!$B:$E,4,FALSE)</f>
        <v>92</v>
      </c>
      <c r="R79" s="30">
        <f>Number_of_listed_building_consent_decisions[[#This Row],[2021/22]]-Number_of_listed_building_consent_decisions[[#This Row],[2020/21]]</f>
        <v>16</v>
      </c>
      <c r="S79" s="21">
        <f>Number_of_listed_building_consent_decisions[[#This Row],[Change 
2020/21 to 2021/22]]/Number_of_listed_building_consent_decisions[[#This Row],[2020/21]]</f>
        <v>0.21052631578947367</v>
      </c>
    </row>
    <row r="80" spans="1:19" x14ac:dyDescent="0.25">
      <c r="A80" t="s">
        <v>172</v>
      </c>
      <c r="D80" t="s">
        <v>173</v>
      </c>
      <c r="E80" s="30">
        <v>48</v>
      </c>
      <c r="F80" s="30">
        <v>60</v>
      </c>
      <c r="G80" s="30">
        <v>55</v>
      </c>
      <c r="H80" s="30">
        <v>43</v>
      </c>
      <c r="I80" s="30">
        <v>68</v>
      </c>
      <c r="J80" s="30">
        <v>74</v>
      </c>
      <c r="K80" s="30">
        <v>67</v>
      </c>
      <c r="L80" s="30">
        <v>68</v>
      </c>
      <c r="M80" s="30">
        <v>86</v>
      </c>
      <c r="N80" s="30">
        <v>99</v>
      </c>
      <c r="O80" s="30">
        <v>69</v>
      </c>
      <c r="P80" s="30">
        <v>49</v>
      </c>
      <c r="Q80" s="30">
        <f>VLOOKUP(Number_of_listed_building_consent_decisions[[#This Row],[ONS Code]],[1]TableP124A!$B:$E,4,FALSE)</f>
        <v>79</v>
      </c>
      <c r="R80" s="30">
        <f>Number_of_listed_building_consent_decisions[[#This Row],[2021/22]]-Number_of_listed_building_consent_decisions[[#This Row],[2020/21]]</f>
        <v>30</v>
      </c>
      <c r="S80" s="21">
        <f>Number_of_listed_building_consent_decisions[[#This Row],[Change 
2020/21 to 2021/22]]/Number_of_listed_building_consent_decisions[[#This Row],[2020/21]]</f>
        <v>0.61224489795918369</v>
      </c>
    </row>
    <row r="81" spans="1:19" x14ac:dyDescent="0.25">
      <c r="A81" t="s">
        <v>174</v>
      </c>
      <c r="D81" t="s">
        <v>175</v>
      </c>
      <c r="E81" s="30">
        <v>38</v>
      </c>
      <c r="F81" s="30">
        <v>36</v>
      </c>
      <c r="G81" s="30">
        <v>45</v>
      </c>
      <c r="H81" s="30">
        <v>37</v>
      </c>
      <c r="I81" s="30">
        <v>29</v>
      </c>
      <c r="J81" s="30">
        <v>37</v>
      </c>
      <c r="K81" s="30">
        <v>41</v>
      </c>
      <c r="L81" s="30">
        <v>48</v>
      </c>
      <c r="M81" s="30">
        <v>28</v>
      </c>
      <c r="N81" s="30">
        <v>29</v>
      </c>
      <c r="O81" s="30">
        <v>22</v>
      </c>
      <c r="P81" s="30">
        <v>30</v>
      </c>
      <c r="Q81" s="30">
        <f>VLOOKUP(Number_of_listed_building_consent_decisions[[#This Row],[ONS Code]],[1]TableP124A!$B:$E,4,FALSE)</f>
        <v>30</v>
      </c>
      <c r="R81" s="30">
        <f>Number_of_listed_building_consent_decisions[[#This Row],[2021/22]]-Number_of_listed_building_consent_decisions[[#This Row],[2020/21]]</f>
        <v>0</v>
      </c>
      <c r="S81" s="21">
        <f>Number_of_listed_building_consent_decisions[[#This Row],[Change 
2020/21 to 2021/22]]/Number_of_listed_building_consent_decisions[[#This Row],[2020/21]]</f>
        <v>0</v>
      </c>
    </row>
    <row r="82" spans="1:19" s="12" customFormat="1" x14ac:dyDescent="0.25">
      <c r="A82" s="32"/>
      <c r="B82" s="32"/>
      <c r="C82" s="32" t="s">
        <v>176</v>
      </c>
      <c r="D82" s="32"/>
      <c r="E82" s="33"/>
      <c r="F82" s="33"/>
      <c r="G82" s="33"/>
      <c r="H82" s="33"/>
      <c r="I82" s="33"/>
      <c r="J82" s="33"/>
      <c r="K82" s="33"/>
      <c r="L82" s="33"/>
      <c r="M82" s="33"/>
      <c r="N82" s="33"/>
      <c r="O82" s="33"/>
      <c r="P82" s="33"/>
      <c r="Q82" s="33"/>
      <c r="R82" s="33"/>
      <c r="S82" s="35"/>
    </row>
    <row r="83" spans="1:19" x14ac:dyDescent="0.25">
      <c r="A83" t="s">
        <v>177</v>
      </c>
      <c r="D83" t="s">
        <v>178</v>
      </c>
      <c r="E83" s="30">
        <v>25</v>
      </c>
      <c r="F83" s="30">
        <v>25</v>
      </c>
      <c r="G83" s="30" t="s">
        <v>53</v>
      </c>
      <c r="H83" s="30">
        <v>20</v>
      </c>
      <c r="I83" s="30">
        <v>10</v>
      </c>
      <c r="J83" s="30">
        <v>26</v>
      </c>
      <c r="K83" s="30">
        <v>34</v>
      </c>
      <c r="L83" s="30">
        <v>30</v>
      </c>
      <c r="M83" s="30">
        <v>40</v>
      </c>
      <c r="N83" s="30">
        <v>24</v>
      </c>
      <c r="O83" s="30">
        <v>30</v>
      </c>
      <c r="P83" s="30">
        <v>39</v>
      </c>
      <c r="Q83" s="30">
        <f>VLOOKUP(Number_of_listed_building_consent_decisions[[#This Row],[ONS Code]],[1]TableP124A!$B:$E,4,FALSE)</f>
        <v>35</v>
      </c>
      <c r="R83" s="30">
        <f>Number_of_listed_building_consent_decisions[[#This Row],[2021/22]]-Number_of_listed_building_consent_decisions[[#This Row],[2020/21]]</f>
        <v>-4</v>
      </c>
      <c r="S83" s="21">
        <f>Number_of_listed_building_consent_decisions[[#This Row],[Change 
2020/21 to 2021/22]]/Number_of_listed_building_consent_decisions[[#This Row],[2020/21]]</f>
        <v>-0.10256410256410256</v>
      </c>
    </row>
    <row r="84" spans="1:19" x14ac:dyDescent="0.25">
      <c r="A84" t="s">
        <v>179</v>
      </c>
      <c r="D84" t="s">
        <v>180</v>
      </c>
      <c r="E84" s="30" t="s">
        <v>53</v>
      </c>
      <c r="F84" s="30">
        <v>27</v>
      </c>
      <c r="G84" s="30">
        <v>34</v>
      </c>
      <c r="H84" s="30">
        <v>32</v>
      </c>
      <c r="I84" s="30">
        <v>33</v>
      </c>
      <c r="J84" s="30">
        <v>34</v>
      </c>
      <c r="K84" s="30">
        <v>36</v>
      </c>
      <c r="L84" s="30">
        <v>44</v>
      </c>
      <c r="M84" s="30">
        <v>52</v>
      </c>
      <c r="N84" s="30">
        <v>39</v>
      </c>
      <c r="O84" s="30">
        <v>51</v>
      </c>
      <c r="P84" s="30">
        <v>41</v>
      </c>
      <c r="Q84" s="30">
        <f>VLOOKUP(Number_of_listed_building_consent_decisions[[#This Row],[ONS Code]],[1]TableP124A!$B:$E,4,FALSE)</f>
        <v>42</v>
      </c>
      <c r="R84" s="30">
        <f>Number_of_listed_building_consent_decisions[[#This Row],[2021/22]]-Number_of_listed_building_consent_decisions[[#This Row],[2020/21]]</f>
        <v>1</v>
      </c>
      <c r="S84" s="21">
        <f>Number_of_listed_building_consent_decisions[[#This Row],[Change 
2020/21 to 2021/22]]/Number_of_listed_building_consent_decisions[[#This Row],[2020/21]]</f>
        <v>2.4390243902439025E-2</v>
      </c>
    </row>
    <row r="85" spans="1:19" x14ac:dyDescent="0.25">
      <c r="A85" t="s">
        <v>181</v>
      </c>
      <c r="D85" t="s">
        <v>182</v>
      </c>
      <c r="E85" s="30">
        <v>31</v>
      </c>
      <c r="F85" s="30">
        <v>22</v>
      </c>
      <c r="G85" s="30">
        <v>21</v>
      </c>
      <c r="H85" s="30">
        <v>28</v>
      </c>
      <c r="I85" s="30">
        <v>24</v>
      </c>
      <c r="J85" s="30">
        <v>16</v>
      </c>
      <c r="K85" s="30">
        <v>17</v>
      </c>
      <c r="L85" s="30">
        <v>21</v>
      </c>
      <c r="M85" s="30">
        <v>22</v>
      </c>
      <c r="N85" s="30">
        <v>19</v>
      </c>
      <c r="O85" s="30">
        <v>24</v>
      </c>
      <c r="P85" s="30">
        <v>18</v>
      </c>
      <c r="Q85" s="30">
        <f>VLOOKUP(Number_of_listed_building_consent_decisions[[#This Row],[ONS Code]],[1]TableP124A!$B:$E,4,FALSE)</f>
        <v>23</v>
      </c>
      <c r="R85" s="30">
        <f>Number_of_listed_building_consent_decisions[[#This Row],[2021/22]]-Number_of_listed_building_consent_decisions[[#This Row],[2020/21]]</f>
        <v>5</v>
      </c>
      <c r="S85" s="21">
        <f>Number_of_listed_building_consent_decisions[[#This Row],[Change 
2020/21 to 2021/22]]/Number_of_listed_building_consent_decisions[[#This Row],[2020/21]]</f>
        <v>0.27777777777777779</v>
      </c>
    </row>
    <row r="86" spans="1:19" x14ac:dyDescent="0.25">
      <c r="A86" t="s">
        <v>183</v>
      </c>
      <c r="D86" t="s">
        <v>184</v>
      </c>
      <c r="E86" s="30">
        <v>71</v>
      </c>
      <c r="F86" s="30">
        <v>85</v>
      </c>
      <c r="G86" s="30">
        <v>88</v>
      </c>
      <c r="H86" s="30">
        <v>69</v>
      </c>
      <c r="I86" s="30">
        <v>63</v>
      </c>
      <c r="J86" s="30">
        <v>77</v>
      </c>
      <c r="K86" s="30">
        <v>74</v>
      </c>
      <c r="L86" s="30">
        <v>95</v>
      </c>
      <c r="M86" s="30">
        <v>86</v>
      </c>
      <c r="N86" s="30">
        <v>75</v>
      </c>
      <c r="O86" s="30">
        <v>77</v>
      </c>
      <c r="P86" s="30">
        <v>63</v>
      </c>
      <c r="Q86" s="30">
        <f>VLOOKUP(Number_of_listed_building_consent_decisions[[#This Row],[ONS Code]],[1]TableP124A!$B:$E,4,FALSE)</f>
        <v>66</v>
      </c>
      <c r="R86" s="30">
        <f>Number_of_listed_building_consent_decisions[[#This Row],[2021/22]]-Number_of_listed_building_consent_decisions[[#This Row],[2020/21]]</f>
        <v>3</v>
      </c>
      <c r="S86" s="21">
        <f>Number_of_listed_building_consent_decisions[[#This Row],[Change 
2020/21 to 2021/22]]/Number_of_listed_building_consent_decisions[[#This Row],[2020/21]]</f>
        <v>4.7619047619047616E-2</v>
      </c>
    </row>
    <row r="87" spans="1:19" s="12" customFormat="1" x14ac:dyDescent="0.25">
      <c r="A87" s="32"/>
      <c r="B87" s="32"/>
      <c r="C87" s="32" t="s">
        <v>185</v>
      </c>
      <c r="D87" s="32"/>
      <c r="E87" s="33"/>
      <c r="F87" s="33"/>
      <c r="G87" s="33"/>
      <c r="H87" s="33"/>
      <c r="I87" s="33"/>
      <c r="J87" s="33"/>
      <c r="K87" s="33"/>
      <c r="L87" s="33"/>
      <c r="M87" s="33"/>
      <c r="N87" s="33"/>
      <c r="O87" s="33"/>
      <c r="P87" s="33"/>
      <c r="Q87" s="33"/>
      <c r="R87" s="33"/>
      <c r="S87" s="35"/>
    </row>
    <row r="88" spans="1:19" x14ac:dyDescent="0.25">
      <c r="A88" t="s">
        <v>186</v>
      </c>
      <c r="D88" t="s">
        <v>187</v>
      </c>
      <c r="E88" s="30">
        <v>149</v>
      </c>
      <c r="F88" s="30">
        <v>174</v>
      </c>
      <c r="G88" s="30">
        <v>171</v>
      </c>
      <c r="H88" s="30">
        <v>180</v>
      </c>
      <c r="I88" s="30">
        <v>184</v>
      </c>
      <c r="J88" s="30">
        <v>178</v>
      </c>
      <c r="K88" s="30">
        <v>166</v>
      </c>
      <c r="L88" s="30">
        <v>221</v>
      </c>
      <c r="M88" s="30">
        <v>204</v>
      </c>
      <c r="N88" s="30">
        <v>192</v>
      </c>
      <c r="O88" s="30">
        <v>187</v>
      </c>
      <c r="P88" s="30">
        <v>218</v>
      </c>
      <c r="Q88" s="30">
        <f>VLOOKUP(Number_of_listed_building_consent_decisions[[#This Row],[ONS Code]],[1]TableP124A!$B:$E,4,FALSE)</f>
        <v>207</v>
      </c>
      <c r="R88" s="30">
        <f>Number_of_listed_building_consent_decisions[[#This Row],[2021/22]]-Number_of_listed_building_consent_decisions[[#This Row],[2020/21]]</f>
        <v>-11</v>
      </c>
      <c r="S88" s="21">
        <f>Number_of_listed_building_consent_decisions[[#This Row],[Change 
2020/21 to 2021/22]]/Number_of_listed_building_consent_decisions[[#This Row],[2020/21]]</f>
        <v>-5.0458715596330278E-2</v>
      </c>
    </row>
    <row r="89" spans="1:19" x14ac:dyDescent="0.25">
      <c r="A89" t="s">
        <v>188</v>
      </c>
      <c r="D89" t="s">
        <v>189</v>
      </c>
      <c r="E89" s="30" t="s">
        <v>53</v>
      </c>
      <c r="F89" s="30">
        <v>115</v>
      </c>
      <c r="G89" s="30">
        <v>161</v>
      </c>
      <c r="H89" s="30">
        <v>128</v>
      </c>
      <c r="I89" s="30">
        <v>107</v>
      </c>
      <c r="J89" s="30">
        <v>131</v>
      </c>
      <c r="K89" s="30">
        <v>155</v>
      </c>
      <c r="L89" s="30">
        <v>150</v>
      </c>
      <c r="M89" s="30">
        <v>136</v>
      </c>
      <c r="N89" s="30">
        <v>133</v>
      </c>
      <c r="O89" s="30">
        <v>133</v>
      </c>
      <c r="P89" s="30">
        <v>74</v>
      </c>
      <c r="Q89" s="30">
        <f>VLOOKUP(Number_of_listed_building_consent_decisions[[#This Row],[ONS Code]],[1]TableP124A!$B:$E,4,FALSE)</f>
        <v>111</v>
      </c>
      <c r="R89" s="30">
        <f>Number_of_listed_building_consent_decisions[[#This Row],[2021/22]]-Number_of_listed_building_consent_decisions[[#This Row],[2020/21]]</f>
        <v>37</v>
      </c>
      <c r="S89" s="21">
        <f>Number_of_listed_building_consent_decisions[[#This Row],[Change 
2020/21 to 2021/22]]/Number_of_listed_building_consent_decisions[[#This Row],[2020/21]]</f>
        <v>0.5</v>
      </c>
    </row>
    <row r="90" spans="1:19" x14ac:dyDescent="0.25">
      <c r="A90" t="s">
        <v>190</v>
      </c>
      <c r="D90" t="s">
        <v>191</v>
      </c>
      <c r="E90" s="30">
        <v>149</v>
      </c>
      <c r="F90" s="30">
        <v>150</v>
      </c>
      <c r="G90" s="30">
        <v>164</v>
      </c>
      <c r="H90" s="30">
        <v>181</v>
      </c>
      <c r="I90" s="30">
        <v>166</v>
      </c>
      <c r="J90" s="30">
        <v>155</v>
      </c>
      <c r="K90" s="30">
        <v>159</v>
      </c>
      <c r="L90" s="30">
        <v>160</v>
      </c>
      <c r="M90" s="30">
        <v>149</v>
      </c>
      <c r="N90" s="30">
        <v>166</v>
      </c>
      <c r="O90" s="30">
        <v>148</v>
      </c>
      <c r="P90" s="30">
        <v>152</v>
      </c>
      <c r="Q90" s="30">
        <f>VLOOKUP(Number_of_listed_building_consent_decisions[[#This Row],[ONS Code]],[1]TableP124A!$B:$E,4,FALSE)</f>
        <v>128</v>
      </c>
      <c r="R90" s="30">
        <f>Number_of_listed_building_consent_decisions[[#This Row],[2021/22]]-Number_of_listed_building_consent_decisions[[#This Row],[2020/21]]</f>
        <v>-24</v>
      </c>
      <c r="S90" s="21">
        <f>Number_of_listed_building_consent_decisions[[#This Row],[Change 
2020/21 to 2021/22]]/Number_of_listed_building_consent_decisions[[#This Row],[2020/21]]</f>
        <v>-0.15789473684210525</v>
      </c>
    </row>
    <row r="91" spans="1:19" x14ac:dyDescent="0.25">
      <c r="A91" t="s">
        <v>192</v>
      </c>
      <c r="D91" t="s">
        <v>193</v>
      </c>
      <c r="E91" s="30">
        <v>177</v>
      </c>
      <c r="F91" s="30">
        <v>185</v>
      </c>
      <c r="G91" s="30">
        <v>176</v>
      </c>
      <c r="H91" s="30">
        <v>192</v>
      </c>
      <c r="I91" s="30">
        <v>237</v>
      </c>
      <c r="J91" s="30">
        <v>240</v>
      </c>
      <c r="K91" s="30">
        <v>237</v>
      </c>
      <c r="L91" s="30">
        <v>204</v>
      </c>
      <c r="M91" s="30">
        <v>220</v>
      </c>
      <c r="N91" s="30">
        <v>241</v>
      </c>
      <c r="O91" s="30">
        <v>194</v>
      </c>
      <c r="P91" s="30">
        <v>200</v>
      </c>
      <c r="Q91" s="30">
        <f>VLOOKUP(Number_of_listed_building_consent_decisions[[#This Row],[ONS Code]],[1]TableP124A!$B:$E,4,FALSE)</f>
        <v>220</v>
      </c>
      <c r="R91" s="30">
        <f>Number_of_listed_building_consent_decisions[[#This Row],[2021/22]]-Number_of_listed_building_consent_decisions[[#This Row],[2020/21]]</f>
        <v>20</v>
      </c>
      <c r="S91" s="21">
        <f>Number_of_listed_building_consent_decisions[[#This Row],[Change 
2020/21 to 2021/22]]/Number_of_listed_building_consent_decisions[[#This Row],[2020/21]]</f>
        <v>0.1</v>
      </c>
    </row>
    <row r="92" spans="1:19" x14ac:dyDescent="0.25">
      <c r="A92" t="s">
        <v>194</v>
      </c>
      <c r="D92" t="s">
        <v>195</v>
      </c>
      <c r="E92" s="30">
        <v>33</v>
      </c>
      <c r="F92" s="30">
        <v>39</v>
      </c>
      <c r="G92" s="30">
        <v>37</v>
      </c>
      <c r="H92" s="30">
        <v>36</v>
      </c>
      <c r="I92" s="30">
        <v>58</v>
      </c>
      <c r="J92" s="30">
        <v>64</v>
      </c>
      <c r="K92" s="30">
        <v>71</v>
      </c>
      <c r="L92" s="30">
        <v>50</v>
      </c>
      <c r="M92" s="30">
        <v>47</v>
      </c>
      <c r="N92" s="30">
        <v>52</v>
      </c>
      <c r="O92" s="30">
        <v>44</v>
      </c>
      <c r="P92" s="30">
        <v>37</v>
      </c>
      <c r="Q92" s="30">
        <f>VLOOKUP(Number_of_listed_building_consent_decisions[[#This Row],[ONS Code]],[1]TableP124A!$B:$E,4,FALSE)</f>
        <v>53</v>
      </c>
      <c r="R92" s="30">
        <f>Number_of_listed_building_consent_decisions[[#This Row],[2021/22]]-Number_of_listed_building_consent_decisions[[#This Row],[2020/21]]</f>
        <v>16</v>
      </c>
      <c r="S92" s="21">
        <f>Number_of_listed_building_consent_decisions[[#This Row],[Change 
2020/21 to 2021/22]]/Number_of_listed_building_consent_decisions[[#This Row],[2020/21]]</f>
        <v>0.43243243243243246</v>
      </c>
    </row>
    <row r="93" spans="1:19" s="12" customFormat="1" x14ac:dyDescent="0.25">
      <c r="A93" s="47" t="s">
        <v>196</v>
      </c>
      <c r="B93" s="47" t="s">
        <v>197</v>
      </c>
      <c r="C93" s="47"/>
      <c r="D93" s="47"/>
      <c r="E93" s="48">
        <v>2015</v>
      </c>
      <c r="F93" s="48">
        <v>2209</v>
      </c>
      <c r="G93" s="48">
        <v>2188</v>
      </c>
      <c r="H93" s="48">
        <v>2105</v>
      </c>
      <c r="I93" s="48">
        <v>2034</v>
      </c>
      <c r="J93" s="48">
        <v>1935</v>
      </c>
      <c r="K93" s="48">
        <v>2154</v>
      </c>
      <c r="L93" s="48">
        <v>2072</v>
      </c>
      <c r="M93" s="48">
        <v>2170</v>
      </c>
      <c r="N93" s="48">
        <v>2003</v>
      </c>
      <c r="O93" s="48">
        <v>1845</v>
      </c>
      <c r="P93" s="48">
        <v>1752</v>
      </c>
      <c r="Q93" s="48">
        <f>VLOOKUP(Number_of_listed_building_consent_decisions[[#This Row],[ONS Code]],[1]TableP124A!$B:$E,4,FALSE)</f>
        <v>2007</v>
      </c>
      <c r="R93" s="48">
        <f>Number_of_listed_building_consent_decisions[[#This Row],[2021/22]]-Number_of_listed_building_consent_decisions[[#This Row],[2020/21]]</f>
        <v>255</v>
      </c>
      <c r="S93" s="136">
        <f>Number_of_listed_building_consent_decisions[[#This Row],[Change 
2020/21 to 2021/22]]/Number_of_listed_building_consent_decisions[[#This Row],[2020/21]]</f>
        <v>0.14554794520547945</v>
      </c>
    </row>
    <row r="94" spans="1:19" x14ac:dyDescent="0.25">
      <c r="A94" t="s">
        <v>198</v>
      </c>
      <c r="D94" t="s">
        <v>200</v>
      </c>
      <c r="E94" s="30">
        <v>283</v>
      </c>
      <c r="F94" s="30">
        <v>295</v>
      </c>
      <c r="G94" s="30">
        <v>283</v>
      </c>
      <c r="H94" s="30">
        <v>251</v>
      </c>
      <c r="I94" s="30">
        <v>228</v>
      </c>
      <c r="J94" s="30">
        <v>238</v>
      </c>
      <c r="K94" s="30">
        <v>244</v>
      </c>
      <c r="L94" s="30">
        <v>232</v>
      </c>
      <c r="M94" s="30">
        <v>259</v>
      </c>
      <c r="N94" s="30">
        <v>257</v>
      </c>
      <c r="O94" s="30">
        <v>224</v>
      </c>
      <c r="P94" s="30">
        <v>208</v>
      </c>
      <c r="Q94" s="30">
        <f>VLOOKUP(Number_of_listed_building_consent_decisions[[#This Row],[ONS Code]],[1]TableP124A!$B:$E,4,FALSE)</f>
        <v>226</v>
      </c>
      <c r="R94" s="30">
        <f>Number_of_listed_building_consent_decisions[[#This Row],[2021/22]]-Number_of_listed_building_consent_decisions[[#This Row],[2020/21]]</f>
        <v>18</v>
      </c>
      <c r="S94" s="21">
        <f>Number_of_listed_building_consent_decisions[[#This Row],[Change 
2020/21 to 2021/22]]/Number_of_listed_building_consent_decisions[[#This Row],[2020/21]]</f>
        <v>8.6538461538461536E-2</v>
      </c>
    </row>
    <row r="95" spans="1:19" s="12" customFormat="1" x14ac:dyDescent="0.25">
      <c r="A95" s="32"/>
      <c r="B95" s="32"/>
      <c r="C95" s="32" t="s">
        <v>201</v>
      </c>
      <c r="D95" s="32"/>
      <c r="E95" s="33"/>
      <c r="F95" s="33"/>
      <c r="G95" s="33"/>
      <c r="H95" s="33"/>
      <c r="I95" s="33"/>
      <c r="J95" s="33"/>
      <c r="K95" s="33"/>
      <c r="L95" s="33"/>
      <c r="M95" s="33"/>
      <c r="N95" s="33"/>
      <c r="O95" s="33"/>
      <c r="P95" s="33"/>
      <c r="Q95" s="33"/>
      <c r="R95" s="33"/>
      <c r="S95" s="35"/>
    </row>
    <row r="96" spans="1:19" x14ac:dyDescent="0.25">
      <c r="A96" t="s">
        <v>202</v>
      </c>
      <c r="D96" t="s">
        <v>203</v>
      </c>
      <c r="E96" s="30">
        <v>372</v>
      </c>
      <c r="F96" s="30">
        <v>402</v>
      </c>
      <c r="G96" s="30">
        <v>376</v>
      </c>
      <c r="H96" s="30">
        <v>326</v>
      </c>
      <c r="I96" s="30">
        <v>321</v>
      </c>
      <c r="J96" s="30">
        <v>253</v>
      </c>
      <c r="K96" s="30">
        <v>293</v>
      </c>
      <c r="L96" s="30">
        <v>269</v>
      </c>
      <c r="M96" s="30">
        <v>341</v>
      </c>
      <c r="N96" s="30">
        <v>296</v>
      </c>
      <c r="O96" s="30">
        <v>284</v>
      </c>
      <c r="P96" s="30">
        <v>279</v>
      </c>
      <c r="Q96" s="30">
        <f>VLOOKUP(Number_of_listed_building_consent_decisions[[#This Row],[ONS Code]],[1]TableP124A!$B:$E,4,FALSE)</f>
        <v>339</v>
      </c>
      <c r="R96" s="30">
        <f>Number_of_listed_building_consent_decisions[[#This Row],[2021/22]]-Number_of_listed_building_consent_decisions[[#This Row],[2020/21]]</f>
        <v>60</v>
      </c>
      <c r="S96" s="21">
        <f>Number_of_listed_building_consent_decisions[[#This Row],[Change 
2020/21 to 2021/22]]/Number_of_listed_building_consent_decisions[[#This Row],[2020/21]]</f>
        <v>0.21505376344086022</v>
      </c>
    </row>
    <row r="97" spans="1:19" x14ac:dyDescent="0.25">
      <c r="A97" t="s">
        <v>204</v>
      </c>
      <c r="D97" t="s">
        <v>796</v>
      </c>
      <c r="E97" s="30">
        <v>47</v>
      </c>
      <c r="F97" s="30">
        <v>55</v>
      </c>
      <c r="G97" s="30">
        <v>55</v>
      </c>
      <c r="H97" s="30">
        <v>53</v>
      </c>
      <c r="I97" s="30">
        <v>48</v>
      </c>
      <c r="J97" s="30">
        <v>54</v>
      </c>
      <c r="K97" s="30">
        <v>62</v>
      </c>
      <c r="L97" s="30">
        <v>65</v>
      </c>
      <c r="M97" s="30">
        <v>42</v>
      </c>
      <c r="N97" s="30">
        <v>66</v>
      </c>
      <c r="O97" s="30">
        <v>63</v>
      </c>
      <c r="P97" s="30">
        <v>47</v>
      </c>
      <c r="Q97" s="30">
        <f>VLOOKUP(Number_of_listed_building_consent_decisions[[#This Row],[ONS Code]],[1]TableP124A!$B:$E,4,FALSE)</f>
        <v>61</v>
      </c>
      <c r="R97" s="30">
        <f>Number_of_listed_building_consent_decisions[[#This Row],[2021/22]]-Number_of_listed_building_consent_decisions[[#This Row],[2020/21]]</f>
        <v>14</v>
      </c>
      <c r="S97" s="21">
        <f>Number_of_listed_building_consent_decisions[[#This Row],[Change 
2020/21 to 2021/22]]/Number_of_listed_building_consent_decisions[[#This Row],[2020/21]]</f>
        <v>0.2978723404255319</v>
      </c>
    </row>
    <row r="98" spans="1:19" s="12" customFormat="1" x14ac:dyDescent="0.25">
      <c r="A98" s="32"/>
      <c r="B98" s="32"/>
      <c r="C98" s="32" t="s">
        <v>797</v>
      </c>
      <c r="D98" s="32"/>
      <c r="E98" s="33"/>
      <c r="F98" s="33"/>
      <c r="G98" s="33"/>
      <c r="H98" s="33"/>
      <c r="I98" s="33"/>
      <c r="J98" s="33"/>
      <c r="K98" s="33"/>
      <c r="L98" s="33"/>
      <c r="M98" s="33"/>
      <c r="N98" s="33"/>
      <c r="O98" s="33"/>
      <c r="P98" s="33"/>
      <c r="Q98" s="33"/>
      <c r="R98" s="33"/>
      <c r="S98" s="35"/>
    </row>
    <row r="99" spans="1:19" x14ac:dyDescent="0.25">
      <c r="A99" t="s">
        <v>207</v>
      </c>
      <c r="D99" t="s">
        <v>208</v>
      </c>
      <c r="E99" s="30">
        <v>2</v>
      </c>
      <c r="F99" s="30">
        <v>1</v>
      </c>
      <c r="G99" s="30">
        <v>5</v>
      </c>
      <c r="H99" s="30">
        <v>3</v>
      </c>
      <c r="I99" s="30">
        <v>2</v>
      </c>
      <c r="J99" s="30">
        <v>3</v>
      </c>
      <c r="K99" s="30">
        <v>4</v>
      </c>
      <c r="L99" s="30">
        <v>5</v>
      </c>
      <c r="M99" s="30">
        <v>10</v>
      </c>
      <c r="N99" s="30">
        <v>7</v>
      </c>
      <c r="O99" s="30">
        <v>1</v>
      </c>
      <c r="P99" s="30">
        <v>1</v>
      </c>
      <c r="Q99" s="30">
        <f>VLOOKUP(Number_of_listed_building_consent_decisions[[#This Row],[ONS Code]],[1]TableP124A!$B:$E,4,FALSE)</f>
        <v>4</v>
      </c>
      <c r="R99" s="30">
        <f>Number_of_listed_building_consent_decisions[[#This Row],[2021/22]]-Number_of_listed_building_consent_decisions[[#This Row],[2020/21]]</f>
        <v>3</v>
      </c>
      <c r="S99" s="21">
        <f>Number_of_listed_building_consent_decisions[[#This Row],[Change 
2020/21 to 2021/22]]/Number_of_listed_building_consent_decisions[[#This Row],[2020/21]]</f>
        <v>3</v>
      </c>
    </row>
    <row r="100" spans="1:19" x14ac:dyDescent="0.25">
      <c r="A100" t="s">
        <v>209</v>
      </c>
      <c r="D100" t="s">
        <v>210</v>
      </c>
      <c r="E100" s="30">
        <v>62</v>
      </c>
      <c r="F100" s="30">
        <v>65</v>
      </c>
      <c r="G100" s="30">
        <v>67</v>
      </c>
      <c r="H100" s="30">
        <v>61</v>
      </c>
      <c r="I100" s="30">
        <v>75</v>
      </c>
      <c r="J100" s="30">
        <v>77</v>
      </c>
      <c r="K100" s="30">
        <v>66</v>
      </c>
      <c r="L100" s="30">
        <v>72</v>
      </c>
      <c r="M100" s="30">
        <v>66</v>
      </c>
      <c r="N100" s="30">
        <v>49</v>
      </c>
      <c r="O100" s="30">
        <v>67</v>
      </c>
      <c r="P100" s="30">
        <v>58</v>
      </c>
      <c r="Q100" s="30">
        <f>VLOOKUP(Number_of_listed_building_consent_decisions[[#This Row],[ONS Code]],[1]TableP124A!$B:$E,4,FALSE)</f>
        <v>56</v>
      </c>
      <c r="R100" s="30">
        <f>Number_of_listed_building_consent_decisions[[#This Row],[2021/22]]-Number_of_listed_building_consent_decisions[[#This Row],[2020/21]]</f>
        <v>-2</v>
      </c>
      <c r="S100" s="21">
        <f>Number_of_listed_building_consent_decisions[[#This Row],[Change 
2020/21 to 2021/22]]/Number_of_listed_building_consent_decisions[[#This Row],[2020/21]]</f>
        <v>-3.4482758620689655E-2</v>
      </c>
    </row>
    <row r="101" spans="1:19" x14ac:dyDescent="0.25">
      <c r="A101" t="s">
        <v>211</v>
      </c>
      <c r="D101" t="s">
        <v>212</v>
      </c>
      <c r="E101" s="30">
        <v>47</v>
      </c>
      <c r="F101" s="30">
        <v>47</v>
      </c>
      <c r="G101" s="30">
        <v>54</v>
      </c>
      <c r="H101" s="30">
        <v>59</v>
      </c>
      <c r="I101" s="30">
        <v>42</v>
      </c>
      <c r="J101" s="30">
        <v>55</v>
      </c>
      <c r="K101" s="30">
        <v>48</v>
      </c>
      <c r="L101" s="30">
        <v>68</v>
      </c>
      <c r="M101" s="30">
        <v>56</v>
      </c>
      <c r="N101" s="30">
        <v>60</v>
      </c>
      <c r="O101" s="30">
        <v>39</v>
      </c>
      <c r="P101" s="30">
        <v>35</v>
      </c>
      <c r="Q101" s="30">
        <f>VLOOKUP(Number_of_listed_building_consent_decisions[[#This Row],[ONS Code]],[1]TableP124A!$B:$E,4,FALSE)</f>
        <v>38</v>
      </c>
      <c r="R101" s="30">
        <f>Number_of_listed_building_consent_decisions[[#This Row],[2021/22]]-Number_of_listed_building_consent_decisions[[#This Row],[2020/21]]</f>
        <v>3</v>
      </c>
      <c r="S101" s="21">
        <f>Number_of_listed_building_consent_decisions[[#This Row],[Change 
2020/21 to 2021/22]]/Number_of_listed_building_consent_decisions[[#This Row],[2020/21]]</f>
        <v>8.5714285714285715E-2</v>
      </c>
    </row>
    <row r="102" spans="1:19" x14ac:dyDescent="0.25">
      <c r="A102" t="s">
        <v>213</v>
      </c>
      <c r="D102" t="s">
        <v>214</v>
      </c>
      <c r="E102" s="30">
        <v>17</v>
      </c>
      <c r="F102" s="30">
        <v>12</v>
      </c>
      <c r="G102" s="30">
        <v>17</v>
      </c>
      <c r="H102" s="30">
        <v>22</v>
      </c>
      <c r="I102" s="30">
        <v>17</v>
      </c>
      <c r="J102" s="30">
        <v>11</v>
      </c>
      <c r="K102" s="30">
        <v>13</v>
      </c>
      <c r="L102" s="30">
        <v>21</v>
      </c>
      <c r="M102" s="30">
        <v>12</v>
      </c>
      <c r="N102" s="30">
        <v>9</v>
      </c>
      <c r="O102" s="30">
        <v>9</v>
      </c>
      <c r="P102" s="30">
        <v>17</v>
      </c>
      <c r="Q102" s="30">
        <f>VLOOKUP(Number_of_listed_building_consent_decisions[[#This Row],[ONS Code]],[1]TableP124A!$B:$E,4,FALSE)</f>
        <v>8</v>
      </c>
      <c r="R102" s="30">
        <f>Number_of_listed_building_consent_decisions[[#This Row],[2021/22]]-Number_of_listed_building_consent_decisions[[#This Row],[2020/21]]</f>
        <v>-9</v>
      </c>
      <c r="S102" s="21">
        <f>Number_of_listed_building_consent_decisions[[#This Row],[Change 
2020/21 to 2021/22]]/Number_of_listed_building_consent_decisions[[#This Row],[2020/21]]</f>
        <v>-0.52941176470588236</v>
      </c>
    </row>
    <row r="103" spans="1:19" x14ac:dyDescent="0.25">
      <c r="A103" t="s">
        <v>215</v>
      </c>
      <c r="D103" t="s">
        <v>216</v>
      </c>
      <c r="E103" s="30">
        <v>26</v>
      </c>
      <c r="F103" s="30">
        <v>51</v>
      </c>
      <c r="G103" s="30">
        <v>31</v>
      </c>
      <c r="H103" s="30">
        <v>15</v>
      </c>
      <c r="I103" s="30">
        <v>28</v>
      </c>
      <c r="J103" s="30">
        <v>41</v>
      </c>
      <c r="K103" s="30">
        <v>17</v>
      </c>
      <c r="L103" s="30">
        <v>37</v>
      </c>
      <c r="M103" s="30">
        <v>33</v>
      </c>
      <c r="N103" s="30">
        <v>30</v>
      </c>
      <c r="O103" s="30">
        <v>19</v>
      </c>
      <c r="P103" s="30">
        <v>17</v>
      </c>
      <c r="Q103" s="30">
        <f>VLOOKUP(Number_of_listed_building_consent_decisions[[#This Row],[ONS Code]],[1]TableP124A!$B:$E,4,FALSE)</f>
        <v>20</v>
      </c>
      <c r="R103" s="30">
        <f>Number_of_listed_building_consent_decisions[[#This Row],[2021/22]]-Number_of_listed_building_consent_decisions[[#This Row],[2020/21]]</f>
        <v>3</v>
      </c>
      <c r="S103" s="21">
        <f>Number_of_listed_building_consent_decisions[[#This Row],[Change 
2020/21 to 2021/22]]/Number_of_listed_building_consent_decisions[[#This Row],[2020/21]]</f>
        <v>0.17647058823529413</v>
      </c>
    </row>
    <row r="104" spans="1:19" x14ac:dyDescent="0.25">
      <c r="A104" t="s">
        <v>217</v>
      </c>
      <c r="D104" t="s">
        <v>218</v>
      </c>
      <c r="E104" s="30">
        <v>62</v>
      </c>
      <c r="F104" s="30">
        <v>48</v>
      </c>
      <c r="G104" s="30">
        <v>65</v>
      </c>
      <c r="H104" s="30">
        <v>41</v>
      </c>
      <c r="I104" s="30">
        <v>44</v>
      </c>
      <c r="J104" s="30">
        <v>45</v>
      </c>
      <c r="K104" s="30">
        <v>68</v>
      </c>
      <c r="L104" s="30">
        <v>49</v>
      </c>
      <c r="M104" s="30">
        <v>56</v>
      </c>
      <c r="N104" s="30">
        <v>47</v>
      </c>
      <c r="O104" s="30">
        <v>32</v>
      </c>
      <c r="P104" s="30">
        <v>30</v>
      </c>
      <c r="Q104" s="30">
        <f>VLOOKUP(Number_of_listed_building_consent_decisions[[#This Row],[ONS Code]],[1]TableP124A!$B:$E,4,FALSE)</f>
        <v>35</v>
      </c>
      <c r="R104" s="30">
        <f>Number_of_listed_building_consent_decisions[[#This Row],[2021/22]]-Number_of_listed_building_consent_decisions[[#This Row],[2020/21]]</f>
        <v>5</v>
      </c>
      <c r="S104" s="21">
        <f>Number_of_listed_building_consent_decisions[[#This Row],[Change 
2020/21 to 2021/22]]/Number_of_listed_building_consent_decisions[[#This Row],[2020/21]]</f>
        <v>0.16666666666666666</v>
      </c>
    </row>
    <row r="105" spans="1:19" x14ac:dyDescent="0.25">
      <c r="A105" t="s">
        <v>219</v>
      </c>
      <c r="D105" t="s">
        <v>220</v>
      </c>
      <c r="E105" s="30">
        <v>33</v>
      </c>
      <c r="F105" s="30">
        <v>34</v>
      </c>
      <c r="G105" s="30">
        <v>40</v>
      </c>
      <c r="H105" s="30">
        <v>29</v>
      </c>
      <c r="I105" s="30">
        <v>32</v>
      </c>
      <c r="J105" s="30">
        <v>21</v>
      </c>
      <c r="K105" s="30">
        <v>29</v>
      </c>
      <c r="L105" s="30">
        <v>32</v>
      </c>
      <c r="M105" s="30">
        <v>27</v>
      </c>
      <c r="N105" s="30">
        <v>22</v>
      </c>
      <c r="O105" s="30">
        <v>19</v>
      </c>
      <c r="P105" s="30">
        <v>14</v>
      </c>
      <c r="Q105" s="30">
        <f>VLOOKUP(Number_of_listed_building_consent_decisions[[#This Row],[ONS Code]],[1]TableP124A!$B:$E,4,FALSE)</f>
        <v>27</v>
      </c>
      <c r="R105" s="30">
        <f>Number_of_listed_building_consent_decisions[[#This Row],[2021/22]]-Number_of_listed_building_consent_decisions[[#This Row],[2020/21]]</f>
        <v>13</v>
      </c>
      <c r="S105" s="21">
        <f>Number_of_listed_building_consent_decisions[[#This Row],[Change 
2020/21 to 2021/22]]/Number_of_listed_building_consent_decisions[[#This Row],[2020/21]]</f>
        <v>0.9285714285714286</v>
      </c>
    </row>
    <row r="106" spans="1:19" x14ac:dyDescent="0.25">
      <c r="A106" t="s">
        <v>221</v>
      </c>
      <c r="D106" t="s">
        <v>798</v>
      </c>
      <c r="E106" s="30">
        <v>7</v>
      </c>
      <c r="F106" s="30" t="s">
        <v>53</v>
      </c>
      <c r="G106" s="30">
        <v>11</v>
      </c>
      <c r="H106" s="30">
        <v>15</v>
      </c>
      <c r="I106" s="30">
        <v>14</v>
      </c>
      <c r="J106" s="30">
        <v>24</v>
      </c>
      <c r="K106" s="30">
        <v>27</v>
      </c>
      <c r="L106" s="30">
        <v>15</v>
      </c>
      <c r="M106" s="30">
        <v>19</v>
      </c>
      <c r="N106" s="30">
        <v>11</v>
      </c>
      <c r="O106" s="30">
        <v>9</v>
      </c>
      <c r="P106" s="30">
        <v>7</v>
      </c>
      <c r="Q106" s="30">
        <f>VLOOKUP(Number_of_listed_building_consent_decisions[[#This Row],[ONS Code]],[1]TableP124A!$B:$E,4,FALSE)</f>
        <v>7</v>
      </c>
      <c r="R106" s="30">
        <f>Number_of_listed_building_consent_decisions[[#This Row],[2021/22]]-Number_of_listed_building_consent_decisions[[#This Row],[2020/21]]</f>
        <v>0</v>
      </c>
      <c r="S106" s="21">
        <f>Number_of_listed_building_consent_decisions[[#This Row],[Change 
2020/21 to 2021/22]]/Number_of_listed_building_consent_decisions[[#This Row],[2020/21]]</f>
        <v>0</v>
      </c>
    </row>
    <row r="107" spans="1:19" x14ac:dyDescent="0.25">
      <c r="A107" t="s">
        <v>223</v>
      </c>
      <c r="D107" t="s">
        <v>224</v>
      </c>
      <c r="E107" s="30">
        <v>14</v>
      </c>
      <c r="F107" s="30">
        <v>30</v>
      </c>
      <c r="G107" s="30">
        <v>17</v>
      </c>
      <c r="H107" s="30">
        <v>10</v>
      </c>
      <c r="I107" s="30">
        <v>19</v>
      </c>
      <c r="J107" s="30">
        <v>10</v>
      </c>
      <c r="K107" s="30">
        <v>9</v>
      </c>
      <c r="L107" s="30">
        <v>11</v>
      </c>
      <c r="M107" s="30">
        <v>14</v>
      </c>
      <c r="N107" s="30">
        <v>11</v>
      </c>
      <c r="O107" s="30">
        <v>10</v>
      </c>
      <c r="P107" s="30">
        <v>16</v>
      </c>
      <c r="Q107" s="30">
        <f>VLOOKUP(Number_of_listed_building_consent_decisions[[#This Row],[ONS Code]],[1]TableP124A!$B:$E,4,FALSE)</f>
        <v>12</v>
      </c>
      <c r="R107" s="30">
        <f>Number_of_listed_building_consent_decisions[[#This Row],[2021/22]]-Number_of_listed_building_consent_decisions[[#This Row],[2020/21]]</f>
        <v>-4</v>
      </c>
      <c r="S107" s="21">
        <f>Number_of_listed_building_consent_decisions[[#This Row],[Change 
2020/21 to 2021/22]]/Number_of_listed_building_consent_decisions[[#This Row],[2020/21]]</f>
        <v>-0.25</v>
      </c>
    </row>
    <row r="108" spans="1:19" s="12" customFormat="1" x14ac:dyDescent="0.25">
      <c r="A108" s="32"/>
      <c r="B108" s="32"/>
      <c r="C108" s="32" t="s">
        <v>225</v>
      </c>
      <c r="D108" s="32"/>
      <c r="E108" s="33"/>
      <c r="F108" s="33"/>
      <c r="G108" s="33"/>
      <c r="H108" s="33"/>
      <c r="I108" s="33"/>
      <c r="J108" s="33"/>
      <c r="K108" s="33"/>
      <c r="L108" s="33"/>
      <c r="M108" s="33"/>
      <c r="N108" s="33"/>
      <c r="O108" s="33"/>
      <c r="P108" s="33"/>
      <c r="Q108" s="33"/>
      <c r="R108" s="33"/>
      <c r="S108" s="35"/>
    </row>
    <row r="109" spans="1:19" x14ac:dyDescent="0.25">
      <c r="A109" t="s">
        <v>226</v>
      </c>
      <c r="D109" t="s">
        <v>227</v>
      </c>
      <c r="E109" s="30">
        <v>24</v>
      </c>
      <c r="F109" s="30">
        <v>19</v>
      </c>
      <c r="G109" s="30">
        <v>23</v>
      </c>
      <c r="H109" s="30">
        <v>14</v>
      </c>
      <c r="I109" s="30">
        <v>19</v>
      </c>
      <c r="J109" s="30">
        <v>26</v>
      </c>
      <c r="K109" s="30">
        <v>20</v>
      </c>
      <c r="L109" s="30">
        <v>23</v>
      </c>
      <c r="M109" s="30">
        <v>28</v>
      </c>
      <c r="N109" s="30">
        <v>32</v>
      </c>
      <c r="O109" s="30">
        <v>23</v>
      </c>
      <c r="P109" s="30">
        <v>28</v>
      </c>
      <c r="Q109" s="30">
        <f>VLOOKUP(Number_of_listed_building_consent_decisions[[#This Row],[ONS Code]],[1]TableP124A!$B:$E,4,FALSE)</f>
        <v>34</v>
      </c>
      <c r="R109" s="30">
        <f>Number_of_listed_building_consent_decisions[[#This Row],[2021/22]]-Number_of_listed_building_consent_decisions[[#This Row],[2020/21]]</f>
        <v>6</v>
      </c>
      <c r="S109" s="21">
        <f>Number_of_listed_building_consent_decisions[[#This Row],[Change 
2020/21 to 2021/22]]/Number_of_listed_building_consent_decisions[[#This Row],[2020/21]]</f>
        <v>0.21428571428571427</v>
      </c>
    </row>
    <row r="110" spans="1:19" x14ac:dyDescent="0.25">
      <c r="A110" t="s">
        <v>228</v>
      </c>
      <c r="D110" t="s">
        <v>799</v>
      </c>
      <c r="E110" s="30">
        <v>6</v>
      </c>
      <c r="F110" s="30">
        <v>2</v>
      </c>
      <c r="G110" s="30">
        <v>4</v>
      </c>
      <c r="H110" s="30">
        <v>1</v>
      </c>
      <c r="I110" s="30">
        <v>1</v>
      </c>
      <c r="J110" s="30">
        <v>6</v>
      </c>
      <c r="K110" s="30">
        <v>2</v>
      </c>
      <c r="L110" s="30">
        <v>1</v>
      </c>
      <c r="M110" s="30">
        <v>2</v>
      </c>
      <c r="N110" s="30">
        <v>1</v>
      </c>
      <c r="O110" s="30">
        <v>4</v>
      </c>
      <c r="P110" s="30">
        <v>3</v>
      </c>
      <c r="Q110" s="30">
        <f>VLOOKUP(Number_of_listed_building_consent_decisions[[#This Row],[ONS Code]],[1]TableP124A!$B:$E,4,FALSE)</f>
        <v>3</v>
      </c>
      <c r="R110" s="30">
        <f>Number_of_listed_building_consent_decisions[[#This Row],[2021/22]]-Number_of_listed_building_consent_decisions[[#This Row],[2020/21]]</f>
        <v>0</v>
      </c>
      <c r="S110" s="21">
        <f>Number_of_listed_building_consent_decisions[[#This Row],[Change 
2020/21 to 2021/22]]/Number_of_listed_building_consent_decisions[[#This Row],[2020/21]]</f>
        <v>0</v>
      </c>
    </row>
    <row r="111" spans="1:19" x14ac:dyDescent="0.25">
      <c r="A111" t="s">
        <v>230</v>
      </c>
      <c r="D111" t="s">
        <v>231</v>
      </c>
      <c r="E111" s="30">
        <v>19</v>
      </c>
      <c r="F111" s="30">
        <v>41</v>
      </c>
      <c r="G111" s="30">
        <v>30</v>
      </c>
      <c r="H111" s="30">
        <v>33</v>
      </c>
      <c r="I111" s="30">
        <v>42</v>
      </c>
      <c r="J111" s="30">
        <v>34</v>
      </c>
      <c r="K111" s="30">
        <v>44</v>
      </c>
      <c r="L111" s="30">
        <v>40</v>
      </c>
      <c r="M111" s="30">
        <v>27</v>
      </c>
      <c r="N111" s="30">
        <v>42</v>
      </c>
      <c r="O111" s="30">
        <v>35</v>
      </c>
      <c r="P111" s="30">
        <v>26</v>
      </c>
      <c r="Q111" s="30">
        <f>VLOOKUP(Number_of_listed_building_consent_decisions[[#This Row],[ONS Code]],[1]TableP124A!$B:$E,4,FALSE)</f>
        <v>31</v>
      </c>
      <c r="R111" s="30">
        <f>Number_of_listed_building_consent_decisions[[#This Row],[2021/22]]-Number_of_listed_building_consent_decisions[[#This Row],[2020/21]]</f>
        <v>5</v>
      </c>
      <c r="S111" s="21">
        <f>Number_of_listed_building_consent_decisions[[#This Row],[Change 
2020/21 to 2021/22]]/Number_of_listed_building_consent_decisions[[#This Row],[2020/21]]</f>
        <v>0.19230769230769232</v>
      </c>
    </row>
    <row r="112" spans="1:19" x14ac:dyDescent="0.25">
      <c r="A112" t="s">
        <v>232</v>
      </c>
      <c r="D112" t="s">
        <v>800</v>
      </c>
      <c r="E112" s="30">
        <v>220</v>
      </c>
      <c r="F112" s="30">
        <v>273</v>
      </c>
      <c r="G112" s="30">
        <v>240</v>
      </c>
      <c r="H112" s="30">
        <v>246</v>
      </c>
      <c r="I112" s="30">
        <v>265</v>
      </c>
      <c r="J112" s="30">
        <v>236</v>
      </c>
      <c r="K112" s="30">
        <v>314</v>
      </c>
      <c r="L112" s="30">
        <v>243</v>
      </c>
      <c r="M112" s="30">
        <v>230</v>
      </c>
      <c r="N112" s="30">
        <v>236</v>
      </c>
      <c r="O112" s="30">
        <v>212</v>
      </c>
      <c r="P112" s="30">
        <v>201</v>
      </c>
      <c r="Q112" s="30">
        <f>VLOOKUP(Number_of_listed_building_consent_decisions[[#This Row],[ONS Code]],[1]TableP124A!$B:$E,4,FALSE)</f>
        <v>240</v>
      </c>
      <c r="R112" s="30">
        <f>Number_of_listed_building_consent_decisions[[#This Row],[2021/22]]-Number_of_listed_building_consent_decisions[[#This Row],[2020/21]]</f>
        <v>39</v>
      </c>
      <c r="S112" s="21">
        <f>Number_of_listed_building_consent_decisions[[#This Row],[Change 
2020/21 to 2021/22]]/Number_of_listed_building_consent_decisions[[#This Row],[2020/21]]</f>
        <v>0.19402985074626866</v>
      </c>
    </row>
    <row r="113" spans="1:19" x14ac:dyDescent="0.25">
      <c r="A113" t="s">
        <v>234</v>
      </c>
      <c r="D113" t="s">
        <v>235</v>
      </c>
      <c r="E113" s="30">
        <v>138</v>
      </c>
      <c r="F113" s="30">
        <v>136</v>
      </c>
      <c r="G113" s="30">
        <v>149</v>
      </c>
      <c r="H113" s="30">
        <v>203</v>
      </c>
      <c r="I113" s="30">
        <v>143</v>
      </c>
      <c r="J113" s="30">
        <v>173</v>
      </c>
      <c r="K113" s="30">
        <v>153</v>
      </c>
      <c r="L113" s="30">
        <v>157</v>
      </c>
      <c r="M113" s="30">
        <v>176</v>
      </c>
      <c r="N113" s="30">
        <v>146</v>
      </c>
      <c r="O113" s="30">
        <v>124</v>
      </c>
      <c r="P113" s="30">
        <v>107</v>
      </c>
      <c r="Q113" s="30">
        <f>VLOOKUP(Number_of_listed_building_consent_decisions[[#This Row],[ONS Code]],[1]TableP124A!$B:$E,4,FALSE)</f>
        <v>146</v>
      </c>
      <c r="R113" s="30">
        <f>Number_of_listed_building_consent_decisions[[#This Row],[2021/22]]-Number_of_listed_building_consent_decisions[[#This Row],[2020/21]]</f>
        <v>39</v>
      </c>
      <c r="S113" s="21">
        <f>Number_of_listed_building_consent_decisions[[#This Row],[Change 
2020/21 to 2021/22]]/Number_of_listed_building_consent_decisions[[#This Row],[2020/21]]</f>
        <v>0.3644859813084112</v>
      </c>
    </row>
    <row r="114" spans="1:19" s="12" customFormat="1" x14ac:dyDescent="0.25">
      <c r="A114" s="32"/>
      <c r="B114" s="32"/>
      <c r="C114" s="32" t="s">
        <v>197</v>
      </c>
      <c r="D114" s="32"/>
      <c r="E114" s="33"/>
      <c r="F114" s="33"/>
      <c r="G114" s="33"/>
      <c r="H114" s="33"/>
      <c r="I114" s="33"/>
      <c r="J114" s="33"/>
      <c r="K114" s="33"/>
      <c r="L114" s="33"/>
      <c r="M114" s="33"/>
      <c r="N114" s="33"/>
      <c r="O114" s="33"/>
      <c r="P114" s="33"/>
      <c r="Q114" s="33"/>
      <c r="R114" s="33"/>
      <c r="S114" s="35"/>
    </row>
    <row r="115" spans="1:19" x14ac:dyDescent="0.25">
      <c r="A115" t="s">
        <v>236</v>
      </c>
      <c r="D115" t="s">
        <v>237</v>
      </c>
      <c r="E115" s="30">
        <v>106</v>
      </c>
      <c r="F115" s="30">
        <v>148</v>
      </c>
      <c r="G115" s="30">
        <v>177</v>
      </c>
      <c r="H115" s="30">
        <v>151</v>
      </c>
      <c r="I115" s="30">
        <v>147</v>
      </c>
      <c r="J115" s="30">
        <v>153</v>
      </c>
      <c r="K115" s="30">
        <v>174</v>
      </c>
      <c r="L115" s="30">
        <v>207</v>
      </c>
      <c r="M115" s="30">
        <v>177</v>
      </c>
      <c r="N115" s="30">
        <v>178</v>
      </c>
      <c r="O115" s="30">
        <v>154</v>
      </c>
      <c r="P115" s="30">
        <v>133</v>
      </c>
      <c r="Q115" s="30">
        <f>VLOOKUP(Number_of_listed_building_consent_decisions[[#This Row],[ONS Code]],[1]TableP124A!$B:$E,4,FALSE)</f>
        <v>169</v>
      </c>
      <c r="R115" s="30">
        <f>Number_of_listed_building_consent_decisions[[#This Row],[2021/22]]-Number_of_listed_building_consent_decisions[[#This Row],[2020/21]]</f>
        <v>36</v>
      </c>
      <c r="S115" s="21">
        <f>Number_of_listed_building_consent_decisions[[#This Row],[Change 
2020/21 to 2021/22]]/Number_of_listed_building_consent_decisions[[#This Row],[2020/21]]</f>
        <v>0.27067669172932329</v>
      </c>
    </row>
    <row r="116" spans="1:19" x14ac:dyDescent="0.25">
      <c r="A116" t="s">
        <v>238</v>
      </c>
      <c r="D116" t="s">
        <v>239</v>
      </c>
      <c r="E116" s="30">
        <v>22</v>
      </c>
      <c r="F116" s="30">
        <v>11</v>
      </c>
      <c r="G116" s="30">
        <v>14</v>
      </c>
      <c r="H116" s="30">
        <v>23</v>
      </c>
      <c r="I116" s="30">
        <v>18</v>
      </c>
      <c r="J116" s="30">
        <v>13</v>
      </c>
      <c r="K116" s="30">
        <v>27</v>
      </c>
      <c r="L116" s="30">
        <v>28</v>
      </c>
      <c r="M116" s="30">
        <v>24</v>
      </c>
      <c r="N116" s="30">
        <v>32</v>
      </c>
      <c r="O116" s="30">
        <v>29</v>
      </c>
      <c r="P116" s="30">
        <v>45</v>
      </c>
      <c r="Q116" s="30">
        <f>VLOOKUP(Number_of_listed_building_consent_decisions[[#This Row],[ONS Code]],[1]TableP124A!$B:$E,4,FALSE)</f>
        <v>46</v>
      </c>
      <c r="R116" s="30">
        <f>Number_of_listed_building_consent_decisions[[#This Row],[2021/22]]-Number_of_listed_building_consent_decisions[[#This Row],[2020/21]]</f>
        <v>1</v>
      </c>
      <c r="S116" s="21">
        <f>Number_of_listed_building_consent_decisions[[#This Row],[Change 
2020/21 to 2021/22]]/Number_of_listed_building_consent_decisions[[#This Row],[2020/21]]</f>
        <v>2.2222222222222223E-2</v>
      </c>
    </row>
    <row r="117" spans="1:19" x14ac:dyDescent="0.25">
      <c r="A117" t="s">
        <v>240</v>
      </c>
      <c r="D117" t="s">
        <v>241</v>
      </c>
      <c r="E117" s="30">
        <v>16</v>
      </c>
      <c r="F117" s="30">
        <v>5</v>
      </c>
      <c r="G117" s="30">
        <v>7</v>
      </c>
      <c r="H117" s="30">
        <v>28</v>
      </c>
      <c r="I117" s="30">
        <v>16</v>
      </c>
      <c r="J117" s="30">
        <v>19</v>
      </c>
      <c r="K117" s="30">
        <v>20</v>
      </c>
      <c r="L117" s="30">
        <v>20</v>
      </c>
      <c r="M117" s="30">
        <v>4</v>
      </c>
      <c r="N117" s="30">
        <v>18</v>
      </c>
      <c r="O117" s="30">
        <v>25</v>
      </c>
      <c r="P117" s="30">
        <v>13</v>
      </c>
      <c r="Q117" s="30">
        <f>VLOOKUP(Number_of_listed_building_consent_decisions[[#This Row],[ONS Code]],[1]TableP124A!$B:$E,4,FALSE)</f>
        <v>14</v>
      </c>
      <c r="R117" s="30">
        <f>Number_of_listed_building_consent_decisions[[#This Row],[2021/22]]-Number_of_listed_building_consent_decisions[[#This Row],[2020/21]]</f>
        <v>1</v>
      </c>
      <c r="S117" s="21">
        <f>Number_of_listed_building_consent_decisions[[#This Row],[Change 
2020/21 to 2021/22]]/Number_of_listed_building_consent_decisions[[#This Row],[2020/21]]</f>
        <v>7.6923076923076927E-2</v>
      </c>
    </row>
    <row r="118" spans="1:19" x14ac:dyDescent="0.25">
      <c r="A118" t="s">
        <v>242</v>
      </c>
      <c r="D118" t="s">
        <v>243</v>
      </c>
      <c r="E118" s="30">
        <v>6</v>
      </c>
      <c r="F118" s="30">
        <v>9</v>
      </c>
      <c r="G118" s="30">
        <v>11</v>
      </c>
      <c r="H118" s="30">
        <v>11</v>
      </c>
      <c r="I118" s="30">
        <v>8</v>
      </c>
      <c r="J118" s="30">
        <v>4</v>
      </c>
      <c r="K118" s="30">
        <v>6</v>
      </c>
      <c r="L118" s="30">
        <v>5</v>
      </c>
      <c r="M118" s="30">
        <v>9</v>
      </c>
      <c r="N118" s="30">
        <v>7</v>
      </c>
      <c r="O118" s="30">
        <v>2</v>
      </c>
      <c r="P118" s="30">
        <v>3</v>
      </c>
      <c r="Q118" s="30">
        <f>VLOOKUP(Number_of_listed_building_consent_decisions[[#This Row],[ONS Code]],[1]TableP124A!$B:$E,4,FALSE)</f>
        <v>3</v>
      </c>
      <c r="R118" s="30">
        <f>Number_of_listed_building_consent_decisions[[#This Row],[2021/22]]-Number_of_listed_building_consent_decisions[[#This Row],[2020/21]]</f>
        <v>0</v>
      </c>
      <c r="S118" s="21">
        <f>Number_of_listed_building_consent_decisions[[#This Row],[Change 
2020/21 to 2021/22]]/Number_of_listed_building_consent_decisions[[#This Row],[2020/21]]</f>
        <v>0</v>
      </c>
    </row>
    <row r="119" spans="1:19" x14ac:dyDescent="0.25">
      <c r="A119" t="s">
        <v>244</v>
      </c>
      <c r="D119" t="s">
        <v>245</v>
      </c>
      <c r="E119" s="30">
        <v>37</v>
      </c>
      <c r="F119" s="30">
        <v>40</v>
      </c>
      <c r="G119" s="30" t="s">
        <v>53</v>
      </c>
      <c r="H119" s="30">
        <v>36</v>
      </c>
      <c r="I119" s="30">
        <v>34</v>
      </c>
      <c r="J119" s="30">
        <v>25</v>
      </c>
      <c r="K119" s="30">
        <v>36</v>
      </c>
      <c r="L119" s="30">
        <v>23</v>
      </c>
      <c r="M119" s="30">
        <v>29</v>
      </c>
      <c r="N119" s="30">
        <v>14</v>
      </c>
      <c r="O119" s="30">
        <v>17</v>
      </c>
      <c r="P119" s="30">
        <v>19</v>
      </c>
      <c r="Q119" s="30">
        <f>VLOOKUP(Number_of_listed_building_consent_decisions[[#This Row],[ONS Code]],[1]TableP124A!$B:$E,4,FALSE)</f>
        <v>22</v>
      </c>
      <c r="R119" s="30">
        <f>Number_of_listed_building_consent_decisions[[#This Row],[2021/22]]-Number_of_listed_building_consent_decisions[[#This Row],[2020/21]]</f>
        <v>3</v>
      </c>
      <c r="S119" s="21">
        <f>Number_of_listed_building_consent_decisions[[#This Row],[Change 
2020/21 to 2021/22]]/Number_of_listed_building_consent_decisions[[#This Row],[2020/21]]</f>
        <v>0.15789473684210525</v>
      </c>
    </row>
    <row r="120" spans="1:19" x14ac:dyDescent="0.25">
      <c r="A120" t="s">
        <v>246</v>
      </c>
      <c r="D120" t="s">
        <v>247</v>
      </c>
      <c r="E120" s="30">
        <v>15</v>
      </c>
      <c r="F120" s="30">
        <v>9</v>
      </c>
      <c r="G120" s="30">
        <v>12</v>
      </c>
      <c r="H120" s="30">
        <v>11</v>
      </c>
      <c r="I120" s="30">
        <v>18</v>
      </c>
      <c r="J120" s="30">
        <v>11</v>
      </c>
      <c r="K120" s="30">
        <v>13</v>
      </c>
      <c r="L120" s="30">
        <v>12</v>
      </c>
      <c r="M120" s="30">
        <v>19</v>
      </c>
      <c r="N120" s="30">
        <v>17</v>
      </c>
      <c r="O120" s="30">
        <v>8</v>
      </c>
      <c r="P120" s="30">
        <v>8</v>
      </c>
      <c r="Q120" s="30">
        <f>VLOOKUP(Number_of_listed_building_consent_decisions[[#This Row],[ONS Code]],[1]TableP124A!$B:$E,4,FALSE)</f>
        <v>9</v>
      </c>
      <c r="R120" s="30">
        <f>Number_of_listed_building_consent_decisions[[#This Row],[2021/22]]-Number_of_listed_building_consent_decisions[[#This Row],[2020/21]]</f>
        <v>1</v>
      </c>
      <c r="S120" s="21">
        <f>Number_of_listed_building_consent_decisions[[#This Row],[Change 
2020/21 to 2021/22]]/Number_of_listed_building_consent_decisions[[#This Row],[2020/21]]</f>
        <v>0.125</v>
      </c>
    </row>
    <row r="121" spans="1:19" x14ac:dyDescent="0.25">
      <c r="A121" t="s">
        <v>248</v>
      </c>
      <c r="D121" t="s">
        <v>249</v>
      </c>
      <c r="E121" s="30">
        <v>18</v>
      </c>
      <c r="F121" s="30">
        <v>27</v>
      </c>
      <c r="G121" s="30">
        <v>32</v>
      </c>
      <c r="H121" s="30">
        <v>31</v>
      </c>
      <c r="I121" s="30">
        <v>30</v>
      </c>
      <c r="J121" s="30">
        <v>22</v>
      </c>
      <c r="K121" s="30">
        <v>25</v>
      </c>
      <c r="L121" s="30">
        <v>36</v>
      </c>
      <c r="M121" s="30">
        <v>35</v>
      </c>
      <c r="N121" s="30">
        <v>28</v>
      </c>
      <c r="O121" s="30">
        <v>25</v>
      </c>
      <c r="P121" s="30">
        <v>20</v>
      </c>
      <c r="Q121" s="30">
        <f>VLOOKUP(Number_of_listed_building_consent_decisions[[#This Row],[ONS Code]],[1]TableP124A!$B:$E,4,FALSE)</f>
        <v>21</v>
      </c>
      <c r="R121" s="30">
        <f>Number_of_listed_building_consent_decisions[[#This Row],[2021/22]]-Number_of_listed_building_consent_decisions[[#This Row],[2020/21]]</f>
        <v>1</v>
      </c>
      <c r="S121" s="21">
        <f>Number_of_listed_building_consent_decisions[[#This Row],[Change 
2020/21 to 2021/22]]/Number_of_listed_building_consent_decisions[[#This Row],[2020/21]]</f>
        <v>0.05</v>
      </c>
    </row>
    <row r="122" spans="1:19" s="12" customFormat="1" x14ac:dyDescent="0.25">
      <c r="A122" s="32"/>
      <c r="B122" s="32"/>
      <c r="C122" s="32" t="s">
        <v>250</v>
      </c>
      <c r="D122" s="32"/>
      <c r="E122" s="33"/>
      <c r="F122" s="33"/>
      <c r="G122" s="33"/>
      <c r="H122" s="33"/>
      <c r="I122" s="33"/>
      <c r="J122" s="33"/>
      <c r="K122" s="33"/>
      <c r="L122" s="33"/>
      <c r="M122" s="33"/>
      <c r="N122" s="33"/>
      <c r="O122" s="33"/>
      <c r="P122" s="33"/>
      <c r="Q122" s="33"/>
      <c r="R122" s="33"/>
      <c r="S122" s="35"/>
    </row>
    <row r="123" spans="1:19" x14ac:dyDescent="0.25">
      <c r="A123" t="s">
        <v>251</v>
      </c>
      <c r="D123" t="s">
        <v>252</v>
      </c>
      <c r="E123" s="30">
        <v>32</v>
      </c>
      <c r="F123" s="30">
        <v>38</v>
      </c>
      <c r="G123" s="30">
        <v>43</v>
      </c>
      <c r="H123" s="30">
        <v>30</v>
      </c>
      <c r="I123" s="30">
        <v>35</v>
      </c>
      <c r="J123" s="30">
        <v>43</v>
      </c>
      <c r="K123" s="30">
        <v>33</v>
      </c>
      <c r="L123" s="30">
        <v>43</v>
      </c>
      <c r="M123" s="30">
        <v>43</v>
      </c>
      <c r="N123" s="30">
        <v>26</v>
      </c>
      <c r="O123" s="30">
        <v>53</v>
      </c>
      <c r="P123" s="30">
        <v>41</v>
      </c>
      <c r="Q123" s="30">
        <f>VLOOKUP(Number_of_listed_building_consent_decisions[[#This Row],[ONS Code]],[1]TableP124A!$B:$E,4,FALSE)</f>
        <v>46</v>
      </c>
      <c r="R123" s="30">
        <f>Number_of_listed_building_consent_decisions[[#This Row],[2021/22]]-Number_of_listed_building_consent_decisions[[#This Row],[2020/21]]</f>
        <v>5</v>
      </c>
      <c r="S123" s="21">
        <f>Number_of_listed_building_consent_decisions[[#This Row],[Change 
2020/21 to 2021/22]]/Number_of_listed_building_consent_decisions[[#This Row],[2020/21]]</f>
        <v>0.12195121951219512</v>
      </c>
    </row>
    <row r="124" spans="1:19" x14ac:dyDescent="0.25">
      <c r="A124" t="s">
        <v>253</v>
      </c>
      <c r="D124" t="s">
        <v>254</v>
      </c>
      <c r="E124" s="30">
        <v>126</v>
      </c>
      <c r="F124" s="30">
        <v>110</v>
      </c>
      <c r="G124" s="30">
        <v>117</v>
      </c>
      <c r="H124" s="30">
        <v>115</v>
      </c>
      <c r="I124" s="30">
        <v>92</v>
      </c>
      <c r="J124" s="30">
        <v>81</v>
      </c>
      <c r="K124" s="30">
        <v>99</v>
      </c>
      <c r="L124" s="30">
        <v>67</v>
      </c>
      <c r="M124" s="30">
        <v>104</v>
      </c>
      <c r="N124" s="30">
        <v>80</v>
      </c>
      <c r="O124" s="30">
        <v>81</v>
      </c>
      <c r="P124" s="30">
        <v>95</v>
      </c>
      <c r="Q124" s="30">
        <f>VLOOKUP(Number_of_listed_building_consent_decisions[[#This Row],[ONS Code]],[1]TableP124A!$B:$E,4,FALSE)</f>
        <v>108</v>
      </c>
      <c r="R124" s="30">
        <f>Number_of_listed_building_consent_decisions[[#This Row],[2021/22]]-Number_of_listed_building_consent_decisions[[#This Row],[2020/21]]</f>
        <v>13</v>
      </c>
      <c r="S124" s="21">
        <f>Number_of_listed_building_consent_decisions[[#This Row],[Change 
2020/21 to 2021/22]]/Number_of_listed_building_consent_decisions[[#This Row],[2020/21]]</f>
        <v>0.1368421052631579</v>
      </c>
    </row>
    <row r="125" spans="1:19" x14ac:dyDescent="0.25">
      <c r="A125" t="s">
        <v>255</v>
      </c>
      <c r="D125" t="s">
        <v>256</v>
      </c>
      <c r="E125" s="30">
        <v>9</v>
      </c>
      <c r="F125" s="30">
        <v>13</v>
      </c>
      <c r="G125" s="30">
        <v>8</v>
      </c>
      <c r="H125" s="30">
        <v>22</v>
      </c>
      <c r="I125" s="30">
        <v>7</v>
      </c>
      <c r="J125" s="30">
        <v>7</v>
      </c>
      <c r="K125" s="30">
        <v>17</v>
      </c>
      <c r="L125" s="30">
        <v>13</v>
      </c>
      <c r="M125" s="30">
        <v>13</v>
      </c>
      <c r="N125" s="30">
        <v>13</v>
      </c>
      <c r="O125" s="30">
        <v>13</v>
      </c>
      <c r="P125" s="30">
        <v>10</v>
      </c>
      <c r="Q125" s="30">
        <f>VLOOKUP(Number_of_listed_building_consent_decisions[[#This Row],[ONS Code]],[1]TableP124A!$B:$E,4,FALSE)</f>
        <v>12</v>
      </c>
      <c r="R125" s="30">
        <f>Number_of_listed_building_consent_decisions[[#This Row],[2021/22]]-Number_of_listed_building_consent_decisions[[#This Row],[2020/21]]</f>
        <v>2</v>
      </c>
      <c r="S125" s="21">
        <f>Number_of_listed_building_consent_decisions[[#This Row],[Change 
2020/21 to 2021/22]]/Number_of_listed_building_consent_decisions[[#This Row],[2020/21]]</f>
        <v>0.2</v>
      </c>
    </row>
    <row r="126" spans="1:19" x14ac:dyDescent="0.25">
      <c r="A126" t="s">
        <v>257</v>
      </c>
      <c r="D126" t="s">
        <v>258</v>
      </c>
      <c r="E126" s="30">
        <v>74</v>
      </c>
      <c r="F126" s="30">
        <v>65</v>
      </c>
      <c r="G126" s="30">
        <v>68</v>
      </c>
      <c r="H126" s="30">
        <v>58</v>
      </c>
      <c r="I126" s="30">
        <v>90</v>
      </c>
      <c r="J126" s="30">
        <v>58</v>
      </c>
      <c r="K126" s="30">
        <v>77</v>
      </c>
      <c r="L126" s="30">
        <v>59</v>
      </c>
      <c r="M126" s="30">
        <v>67</v>
      </c>
      <c r="N126" s="30">
        <v>46</v>
      </c>
      <c r="O126" s="30">
        <v>67</v>
      </c>
      <c r="P126" s="30">
        <v>39</v>
      </c>
      <c r="Q126" s="30">
        <f>VLOOKUP(Number_of_listed_building_consent_decisions[[#This Row],[ONS Code]],[1]TableP124A!$B:$E,4,FALSE)</f>
        <v>49</v>
      </c>
      <c r="R126" s="30">
        <f>Number_of_listed_building_consent_decisions[[#This Row],[2021/22]]-Number_of_listed_building_consent_decisions[[#This Row],[2020/21]]</f>
        <v>10</v>
      </c>
      <c r="S126" s="21">
        <f>Number_of_listed_building_consent_decisions[[#This Row],[Change 
2020/21 to 2021/22]]/Number_of_listed_building_consent_decisions[[#This Row],[2020/21]]</f>
        <v>0.25641025641025639</v>
      </c>
    </row>
    <row r="127" spans="1:19" x14ac:dyDescent="0.25">
      <c r="A127" t="s">
        <v>259</v>
      </c>
      <c r="D127" t="s">
        <v>260</v>
      </c>
      <c r="E127" s="30">
        <v>124</v>
      </c>
      <c r="F127" s="30">
        <v>162</v>
      </c>
      <c r="G127" s="30">
        <v>155</v>
      </c>
      <c r="H127" s="30">
        <v>138</v>
      </c>
      <c r="I127" s="30">
        <v>152</v>
      </c>
      <c r="J127" s="30">
        <v>155</v>
      </c>
      <c r="K127" s="30">
        <v>167</v>
      </c>
      <c r="L127" s="30">
        <v>160</v>
      </c>
      <c r="M127" s="30">
        <v>180</v>
      </c>
      <c r="N127" s="30">
        <v>175</v>
      </c>
      <c r="O127" s="30">
        <v>160</v>
      </c>
      <c r="P127" s="30">
        <v>169</v>
      </c>
      <c r="Q127" s="30">
        <f>VLOOKUP(Number_of_listed_building_consent_decisions[[#This Row],[ONS Code]],[1]TableP124A!$B:$E,4,FALSE)</f>
        <v>167</v>
      </c>
      <c r="R127" s="30">
        <f>Number_of_listed_building_consent_decisions[[#This Row],[2021/22]]-Number_of_listed_building_consent_decisions[[#This Row],[2020/21]]</f>
        <v>-2</v>
      </c>
      <c r="S127" s="21">
        <f>Number_of_listed_building_consent_decisions[[#This Row],[Change 
2020/21 to 2021/22]]/Number_of_listed_building_consent_decisions[[#This Row],[2020/21]]</f>
        <v>-1.1834319526627219E-2</v>
      </c>
    </row>
    <row r="128" spans="1:19" x14ac:dyDescent="0.25">
      <c r="A128" t="s">
        <v>261</v>
      </c>
      <c r="D128" t="s">
        <v>262</v>
      </c>
      <c r="E128" s="30">
        <v>51</v>
      </c>
      <c r="F128" s="30">
        <v>50</v>
      </c>
      <c r="G128" s="30">
        <v>51</v>
      </c>
      <c r="H128" s="30">
        <v>69</v>
      </c>
      <c r="I128" s="30">
        <v>47</v>
      </c>
      <c r="J128" s="30">
        <v>37</v>
      </c>
      <c r="K128" s="30">
        <v>47</v>
      </c>
      <c r="L128" s="30">
        <v>59</v>
      </c>
      <c r="M128" s="30">
        <v>68</v>
      </c>
      <c r="N128" s="30">
        <v>47</v>
      </c>
      <c r="O128" s="30">
        <v>37</v>
      </c>
      <c r="P128" s="30">
        <v>63</v>
      </c>
      <c r="Q128" s="30">
        <f>VLOOKUP(Number_of_listed_building_consent_decisions[[#This Row],[ONS Code]],[1]TableP124A!$B:$E,4,FALSE)</f>
        <v>54</v>
      </c>
      <c r="R128" s="30">
        <f>Number_of_listed_building_consent_decisions[[#This Row],[2021/22]]-Number_of_listed_building_consent_decisions[[#This Row],[2020/21]]</f>
        <v>-9</v>
      </c>
      <c r="S128" s="21">
        <f>Number_of_listed_building_consent_decisions[[#This Row],[Change 
2020/21 to 2021/22]]/Number_of_listed_building_consent_decisions[[#This Row],[2020/21]]</f>
        <v>-0.14285714285714285</v>
      </c>
    </row>
    <row r="129" spans="1:19" s="12" customFormat="1" x14ac:dyDescent="0.25">
      <c r="A129" s="47" t="s">
        <v>263</v>
      </c>
      <c r="B129" s="47" t="s">
        <v>264</v>
      </c>
      <c r="C129" s="47"/>
      <c r="D129" s="47"/>
      <c r="E129" s="48">
        <v>1812</v>
      </c>
      <c r="F129" s="48">
        <v>1952</v>
      </c>
      <c r="G129" s="48">
        <v>1854</v>
      </c>
      <c r="H129" s="48">
        <v>1829</v>
      </c>
      <c r="I129" s="48">
        <v>2032</v>
      </c>
      <c r="J129" s="48">
        <v>1861</v>
      </c>
      <c r="K129" s="48">
        <v>1855</v>
      </c>
      <c r="L129" s="48">
        <v>2035</v>
      </c>
      <c r="M129" s="48">
        <v>1949</v>
      </c>
      <c r="N129" s="48">
        <v>1783</v>
      </c>
      <c r="O129" s="48">
        <v>1720</v>
      </c>
      <c r="P129" s="48">
        <v>1672</v>
      </c>
      <c r="Q129" s="48">
        <f>VLOOKUP(Number_of_listed_building_consent_decisions[[#This Row],[ONS Code]],[1]TableP124A!$B:$E,4,FALSE)</f>
        <v>1740</v>
      </c>
      <c r="R129" s="48">
        <f>Number_of_listed_building_consent_decisions[[#This Row],[2021/22]]-Number_of_listed_building_consent_decisions[[#This Row],[2020/21]]</f>
        <v>68</v>
      </c>
      <c r="S129" s="136">
        <f>Number_of_listed_building_consent_decisions[[#This Row],[Change 
2020/21 to 2021/22]]/Number_of_listed_building_consent_decisions[[#This Row],[2020/21]]</f>
        <v>4.0669856459330141E-2</v>
      </c>
    </row>
    <row r="130" spans="1:19" s="12" customFormat="1" x14ac:dyDescent="0.25">
      <c r="A130" s="32"/>
      <c r="B130" s="32"/>
      <c r="C130" s="32" t="s">
        <v>265</v>
      </c>
      <c r="D130" s="32"/>
      <c r="E130" s="33"/>
      <c r="F130" s="33"/>
      <c r="G130" s="33"/>
      <c r="H130" s="33"/>
      <c r="I130" s="33"/>
      <c r="J130" s="33"/>
      <c r="K130" s="33"/>
      <c r="L130" s="33"/>
      <c r="M130" s="33"/>
      <c r="N130" s="33"/>
      <c r="O130" s="33"/>
      <c r="P130" s="33"/>
      <c r="Q130" s="33"/>
      <c r="R130" s="33"/>
      <c r="S130" s="35"/>
    </row>
    <row r="131" spans="1:19" x14ac:dyDescent="0.25">
      <c r="A131" t="s">
        <v>266</v>
      </c>
      <c r="D131" t="s">
        <v>267</v>
      </c>
      <c r="E131" s="30">
        <v>52</v>
      </c>
      <c r="F131" s="30">
        <v>33</v>
      </c>
      <c r="G131" s="30">
        <v>36</v>
      </c>
      <c r="H131" s="30">
        <v>40</v>
      </c>
      <c r="I131" s="30">
        <v>64</v>
      </c>
      <c r="J131" s="30">
        <v>32</v>
      </c>
      <c r="K131" s="30">
        <v>51</v>
      </c>
      <c r="L131" s="30">
        <v>73</v>
      </c>
      <c r="M131" s="30">
        <v>63</v>
      </c>
      <c r="N131" s="30">
        <v>45</v>
      </c>
      <c r="O131" s="30">
        <v>46</v>
      </c>
      <c r="P131" s="30">
        <v>45</v>
      </c>
      <c r="Q131" s="30">
        <f>VLOOKUP(Number_of_listed_building_consent_decisions[[#This Row],[ONS Code]],[1]TableP124A!$B:$E,4,FALSE)</f>
        <v>48</v>
      </c>
      <c r="R131" s="30">
        <f>Number_of_listed_building_consent_decisions[[#This Row],[2021/22]]-Number_of_listed_building_consent_decisions[[#This Row],[2020/21]]</f>
        <v>3</v>
      </c>
      <c r="S131" s="21">
        <f>Number_of_listed_building_consent_decisions[[#This Row],[Change 
2020/21 to 2021/22]]/Number_of_listed_building_consent_decisions[[#This Row],[2020/21]]</f>
        <v>6.6666666666666666E-2</v>
      </c>
    </row>
    <row r="132" spans="1:19" x14ac:dyDescent="0.25">
      <c r="A132" t="s">
        <v>268</v>
      </c>
      <c r="D132" t="s">
        <v>269</v>
      </c>
      <c r="E132" s="30">
        <v>12</v>
      </c>
      <c r="F132" s="30">
        <v>11</v>
      </c>
      <c r="G132" s="30">
        <v>15</v>
      </c>
      <c r="H132" s="30">
        <v>6</v>
      </c>
      <c r="I132" s="30">
        <v>6</v>
      </c>
      <c r="J132" s="30">
        <v>8</v>
      </c>
      <c r="K132" s="30">
        <v>11</v>
      </c>
      <c r="L132" s="30">
        <v>4</v>
      </c>
      <c r="M132" s="30">
        <v>12</v>
      </c>
      <c r="N132" s="30">
        <v>5</v>
      </c>
      <c r="O132" s="30">
        <v>2</v>
      </c>
      <c r="P132" s="30">
        <v>7</v>
      </c>
      <c r="Q132" s="30">
        <f>VLOOKUP(Number_of_listed_building_consent_decisions[[#This Row],[ONS Code]],[1]TableP124A!$B:$E,4,FALSE)</f>
        <v>11</v>
      </c>
      <c r="R132" s="30">
        <f>Number_of_listed_building_consent_decisions[[#This Row],[2021/22]]-Number_of_listed_building_consent_decisions[[#This Row],[2020/21]]</f>
        <v>4</v>
      </c>
      <c r="S132" s="21">
        <f>Number_of_listed_building_consent_decisions[[#This Row],[Change 
2020/21 to 2021/22]]/Number_of_listed_building_consent_decisions[[#This Row],[2020/21]]</f>
        <v>0.5714285714285714</v>
      </c>
    </row>
    <row r="133" spans="1:19" x14ac:dyDescent="0.25">
      <c r="A133" t="s">
        <v>270</v>
      </c>
      <c r="D133" t="s">
        <v>271</v>
      </c>
      <c r="E133" s="30">
        <v>21</v>
      </c>
      <c r="F133" s="30" t="s">
        <v>53</v>
      </c>
      <c r="G133" s="30" t="s">
        <v>53</v>
      </c>
      <c r="H133" s="30">
        <v>18</v>
      </c>
      <c r="I133" s="30">
        <v>32</v>
      </c>
      <c r="J133" s="30">
        <v>15</v>
      </c>
      <c r="K133" s="30">
        <v>29</v>
      </c>
      <c r="L133" s="30">
        <v>20</v>
      </c>
      <c r="M133" s="30">
        <v>15</v>
      </c>
      <c r="N133" s="30">
        <v>18</v>
      </c>
      <c r="O133" s="30">
        <v>27</v>
      </c>
      <c r="P133" s="30">
        <v>15</v>
      </c>
      <c r="Q133" s="30">
        <f>VLOOKUP(Number_of_listed_building_consent_decisions[[#This Row],[ONS Code]],[1]TableP124A!$B:$E,4,FALSE)</f>
        <v>16</v>
      </c>
      <c r="R133" s="30">
        <f>Number_of_listed_building_consent_decisions[[#This Row],[2021/22]]-Number_of_listed_building_consent_decisions[[#This Row],[2020/21]]</f>
        <v>1</v>
      </c>
      <c r="S133" s="21">
        <f>Number_of_listed_building_consent_decisions[[#This Row],[Change 
2020/21 to 2021/22]]/Number_of_listed_building_consent_decisions[[#This Row],[2020/21]]</f>
        <v>6.6666666666666666E-2</v>
      </c>
    </row>
    <row r="134" spans="1:19" x14ac:dyDescent="0.25">
      <c r="A134" t="s">
        <v>272</v>
      </c>
      <c r="D134" t="s">
        <v>273</v>
      </c>
      <c r="E134" s="30">
        <v>32</v>
      </c>
      <c r="F134" s="30">
        <v>43</v>
      </c>
      <c r="G134" s="30">
        <v>43</v>
      </c>
      <c r="H134" s="30">
        <v>46</v>
      </c>
      <c r="I134" s="30">
        <v>42</v>
      </c>
      <c r="J134" s="30">
        <v>40</v>
      </c>
      <c r="K134" s="30">
        <v>33</v>
      </c>
      <c r="L134" s="30">
        <v>46</v>
      </c>
      <c r="M134" s="30">
        <v>40</v>
      </c>
      <c r="N134" s="30">
        <v>36</v>
      </c>
      <c r="O134" s="30">
        <v>34</v>
      </c>
      <c r="P134" s="30">
        <v>45</v>
      </c>
      <c r="Q134" s="30">
        <f>VLOOKUP(Number_of_listed_building_consent_decisions[[#This Row],[ONS Code]],[1]TableP124A!$B:$E,4,FALSE)</f>
        <v>45</v>
      </c>
      <c r="R134" s="30">
        <f>Number_of_listed_building_consent_decisions[[#This Row],[2021/22]]-Number_of_listed_building_consent_decisions[[#This Row],[2020/21]]</f>
        <v>0</v>
      </c>
      <c r="S134" s="21">
        <f>Number_of_listed_building_consent_decisions[[#This Row],[Change 
2020/21 to 2021/22]]/Number_of_listed_building_consent_decisions[[#This Row],[2020/21]]</f>
        <v>0</v>
      </c>
    </row>
    <row r="135" spans="1:19" x14ac:dyDescent="0.25">
      <c r="A135" t="s">
        <v>274</v>
      </c>
      <c r="D135" t="s">
        <v>275</v>
      </c>
      <c r="E135" s="30">
        <v>85</v>
      </c>
      <c r="F135" s="30">
        <v>80</v>
      </c>
      <c r="G135" s="30">
        <v>81</v>
      </c>
      <c r="H135" s="30">
        <v>56</v>
      </c>
      <c r="I135" s="30">
        <v>89</v>
      </c>
      <c r="J135" s="30">
        <v>65</v>
      </c>
      <c r="K135" s="30">
        <v>65</v>
      </c>
      <c r="L135" s="30">
        <v>65</v>
      </c>
      <c r="M135" s="30">
        <v>63</v>
      </c>
      <c r="N135" s="30">
        <v>67</v>
      </c>
      <c r="O135" s="30">
        <v>53</v>
      </c>
      <c r="P135" s="30">
        <v>77</v>
      </c>
      <c r="Q135" s="30">
        <f>VLOOKUP(Number_of_listed_building_consent_decisions[[#This Row],[ONS Code]],[1]TableP124A!$B:$E,4,FALSE)</f>
        <v>67</v>
      </c>
      <c r="R135" s="30">
        <f>Number_of_listed_building_consent_decisions[[#This Row],[2021/22]]-Number_of_listed_building_consent_decisions[[#This Row],[2020/21]]</f>
        <v>-10</v>
      </c>
      <c r="S135" s="21">
        <f>Number_of_listed_building_consent_decisions[[#This Row],[Change 
2020/21 to 2021/22]]/Number_of_listed_building_consent_decisions[[#This Row],[2020/21]]</f>
        <v>-0.12987012987012986</v>
      </c>
    </row>
    <row r="136" spans="1:19" x14ac:dyDescent="0.25">
      <c r="A136" t="s">
        <v>276</v>
      </c>
      <c r="D136" t="s">
        <v>277</v>
      </c>
      <c r="E136" s="30">
        <v>15</v>
      </c>
      <c r="F136" s="30">
        <v>12</v>
      </c>
      <c r="G136" s="30">
        <v>11</v>
      </c>
      <c r="H136" s="30">
        <v>8</v>
      </c>
      <c r="I136" s="30">
        <v>15</v>
      </c>
      <c r="J136" s="30">
        <v>4</v>
      </c>
      <c r="K136" s="30">
        <v>11</v>
      </c>
      <c r="L136" s="30">
        <v>8</v>
      </c>
      <c r="M136" s="30">
        <v>8</v>
      </c>
      <c r="N136" s="30">
        <v>8</v>
      </c>
      <c r="O136" s="30">
        <v>9</v>
      </c>
      <c r="P136" s="30">
        <v>7</v>
      </c>
      <c r="Q136" s="30">
        <f>VLOOKUP(Number_of_listed_building_consent_decisions[[#This Row],[ONS Code]],[1]TableP124A!$B:$E,4,FALSE)</f>
        <v>12</v>
      </c>
      <c r="R136" s="30">
        <f>Number_of_listed_building_consent_decisions[[#This Row],[2021/22]]-Number_of_listed_building_consent_decisions[[#This Row],[2020/21]]</f>
        <v>5</v>
      </c>
      <c r="S136" s="21">
        <f>Number_of_listed_building_consent_decisions[[#This Row],[Change 
2020/21 to 2021/22]]/Number_of_listed_building_consent_decisions[[#This Row],[2020/21]]</f>
        <v>0.7142857142857143</v>
      </c>
    </row>
    <row r="137" spans="1:19" x14ac:dyDescent="0.25">
      <c r="A137" t="s">
        <v>278</v>
      </c>
      <c r="D137" t="s">
        <v>279</v>
      </c>
      <c r="E137" s="30">
        <v>26</v>
      </c>
      <c r="F137" s="30">
        <v>36</v>
      </c>
      <c r="G137" s="30">
        <v>31</v>
      </c>
      <c r="H137" s="30">
        <v>28</v>
      </c>
      <c r="I137" s="30">
        <v>31</v>
      </c>
      <c r="J137" s="30">
        <v>38</v>
      </c>
      <c r="K137" s="30">
        <v>32</v>
      </c>
      <c r="L137" s="30">
        <v>24</v>
      </c>
      <c r="M137" s="30">
        <v>24</v>
      </c>
      <c r="N137" s="30">
        <v>25</v>
      </c>
      <c r="O137" s="30">
        <v>13</v>
      </c>
      <c r="P137" s="30">
        <v>21</v>
      </c>
      <c r="Q137" s="30">
        <f>VLOOKUP(Number_of_listed_building_consent_decisions[[#This Row],[ONS Code]],[1]TableP124A!$B:$E,4,FALSE)</f>
        <v>30</v>
      </c>
      <c r="R137" s="30">
        <f>Number_of_listed_building_consent_decisions[[#This Row],[2021/22]]-Number_of_listed_building_consent_decisions[[#This Row],[2020/21]]</f>
        <v>9</v>
      </c>
      <c r="S137" s="21">
        <f>Number_of_listed_building_consent_decisions[[#This Row],[Change 
2020/21 to 2021/22]]/Number_of_listed_building_consent_decisions[[#This Row],[2020/21]]</f>
        <v>0.42857142857142855</v>
      </c>
    </row>
    <row r="138" spans="1:19" x14ac:dyDescent="0.25">
      <c r="A138" t="s">
        <v>280</v>
      </c>
      <c r="D138" t="s">
        <v>281</v>
      </c>
      <c r="E138" s="30">
        <v>30</v>
      </c>
      <c r="F138" s="30">
        <v>35</v>
      </c>
      <c r="G138" s="30">
        <v>29</v>
      </c>
      <c r="H138" s="30">
        <v>33</v>
      </c>
      <c r="I138" s="30">
        <v>29</v>
      </c>
      <c r="J138" s="30">
        <v>26</v>
      </c>
      <c r="K138" s="30">
        <v>35</v>
      </c>
      <c r="L138" s="30">
        <v>29</v>
      </c>
      <c r="M138" s="30">
        <v>25</v>
      </c>
      <c r="N138" s="30">
        <v>31</v>
      </c>
      <c r="O138" s="30">
        <v>39</v>
      </c>
      <c r="P138" s="30">
        <v>29</v>
      </c>
      <c r="Q138" s="30">
        <f>VLOOKUP(Number_of_listed_building_consent_decisions[[#This Row],[ONS Code]],[1]TableP124A!$B:$E,4,FALSE)</f>
        <v>22</v>
      </c>
      <c r="R138" s="30">
        <f>Number_of_listed_building_consent_decisions[[#This Row],[2021/22]]-Number_of_listed_building_consent_decisions[[#This Row],[2020/21]]</f>
        <v>-7</v>
      </c>
      <c r="S138" s="21">
        <f>Number_of_listed_building_consent_decisions[[#This Row],[Change 
2020/21 to 2021/22]]/Number_of_listed_building_consent_decisions[[#This Row],[2020/21]]</f>
        <v>-0.2413793103448276</v>
      </c>
    </row>
    <row r="139" spans="1:19" x14ac:dyDescent="0.25">
      <c r="A139" t="s">
        <v>282</v>
      </c>
      <c r="D139" t="s">
        <v>283</v>
      </c>
      <c r="E139" s="30">
        <v>56</v>
      </c>
      <c r="F139" s="30">
        <v>61</v>
      </c>
      <c r="G139" s="30">
        <v>42</v>
      </c>
      <c r="H139" s="30">
        <v>48</v>
      </c>
      <c r="I139" s="30">
        <v>47</v>
      </c>
      <c r="J139" s="30">
        <v>35</v>
      </c>
      <c r="K139" s="30">
        <v>48</v>
      </c>
      <c r="L139" s="30">
        <v>51</v>
      </c>
      <c r="M139" s="30">
        <v>48</v>
      </c>
      <c r="N139" s="30">
        <v>50</v>
      </c>
      <c r="O139" s="30">
        <v>47</v>
      </c>
      <c r="P139" s="30">
        <v>50</v>
      </c>
      <c r="Q139" s="30">
        <f>VLOOKUP(Number_of_listed_building_consent_decisions[[#This Row],[ONS Code]],[1]TableP124A!$B:$E,4,FALSE)</f>
        <v>26</v>
      </c>
      <c r="R139" s="30">
        <f>Number_of_listed_building_consent_decisions[[#This Row],[2021/22]]-Number_of_listed_building_consent_decisions[[#This Row],[2020/21]]</f>
        <v>-24</v>
      </c>
      <c r="S139" s="21">
        <f>Number_of_listed_building_consent_decisions[[#This Row],[Change 
2020/21 to 2021/22]]/Number_of_listed_building_consent_decisions[[#This Row],[2020/21]]</f>
        <v>-0.48</v>
      </c>
    </row>
    <row r="140" spans="1:19" s="12" customFormat="1" x14ac:dyDescent="0.25">
      <c r="A140" s="32"/>
      <c r="B140" s="32"/>
      <c r="C140" s="32" t="s">
        <v>284</v>
      </c>
      <c r="D140" s="32"/>
      <c r="E140" s="33"/>
      <c r="F140" s="33"/>
      <c r="G140" s="33"/>
      <c r="H140" s="33"/>
      <c r="I140" s="33"/>
      <c r="J140" s="33"/>
      <c r="K140" s="33"/>
      <c r="L140" s="33"/>
      <c r="M140" s="33"/>
      <c r="N140" s="33"/>
      <c r="O140" s="33"/>
      <c r="P140" s="33"/>
      <c r="Q140" s="33"/>
      <c r="R140" s="33"/>
      <c r="S140" s="35"/>
    </row>
    <row r="141" spans="1:19" x14ac:dyDescent="0.25">
      <c r="A141" t="s">
        <v>285</v>
      </c>
      <c r="D141" t="s">
        <v>286</v>
      </c>
      <c r="E141" s="30">
        <v>13</v>
      </c>
      <c r="F141" s="30">
        <v>14</v>
      </c>
      <c r="G141" s="30">
        <v>20</v>
      </c>
      <c r="H141" s="30">
        <v>20</v>
      </c>
      <c r="I141" s="30">
        <v>8</v>
      </c>
      <c r="J141" s="30">
        <v>14</v>
      </c>
      <c r="K141" s="30">
        <v>4</v>
      </c>
      <c r="L141" s="30">
        <v>14</v>
      </c>
      <c r="M141" s="30">
        <v>9</v>
      </c>
      <c r="N141" s="30">
        <v>12</v>
      </c>
      <c r="O141" s="30">
        <v>12</v>
      </c>
      <c r="P141" s="30">
        <v>8</v>
      </c>
      <c r="Q141" s="30">
        <f>VLOOKUP(Number_of_listed_building_consent_decisions[[#This Row],[ONS Code]],[1]TableP124A!$B:$E,4,FALSE)</f>
        <v>7</v>
      </c>
      <c r="R141" s="30">
        <f>Number_of_listed_building_consent_decisions[[#This Row],[2021/22]]-Number_of_listed_building_consent_decisions[[#This Row],[2020/21]]</f>
        <v>-1</v>
      </c>
      <c r="S141" s="21">
        <f>Number_of_listed_building_consent_decisions[[#This Row],[Change 
2020/21 to 2021/22]]/Number_of_listed_building_consent_decisions[[#This Row],[2020/21]]</f>
        <v>-0.125</v>
      </c>
    </row>
    <row r="142" spans="1:19" x14ac:dyDescent="0.25">
      <c r="A142" t="s">
        <v>287</v>
      </c>
      <c r="D142" t="s">
        <v>288</v>
      </c>
      <c r="E142" s="30">
        <v>53</v>
      </c>
      <c r="F142" s="30">
        <v>45</v>
      </c>
      <c r="G142" s="30">
        <v>59</v>
      </c>
      <c r="H142" s="30">
        <v>58</v>
      </c>
      <c r="I142" s="30">
        <v>69</v>
      </c>
      <c r="J142" s="30">
        <v>71</v>
      </c>
      <c r="K142" s="30">
        <v>63</v>
      </c>
      <c r="L142" s="30">
        <v>70</v>
      </c>
      <c r="M142" s="30">
        <v>37</v>
      </c>
      <c r="N142" s="30">
        <v>47</v>
      </c>
      <c r="O142" s="30">
        <v>41</v>
      </c>
      <c r="P142" s="30">
        <v>47</v>
      </c>
      <c r="Q142" s="30">
        <f>VLOOKUP(Number_of_listed_building_consent_decisions[[#This Row],[ONS Code]],[1]TableP124A!$B:$E,4,FALSE)</f>
        <v>45</v>
      </c>
      <c r="R142" s="30">
        <f>Number_of_listed_building_consent_decisions[[#This Row],[2021/22]]-Number_of_listed_building_consent_decisions[[#This Row],[2020/21]]</f>
        <v>-2</v>
      </c>
      <c r="S142" s="21">
        <f>Number_of_listed_building_consent_decisions[[#This Row],[Change 
2020/21 to 2021/22]]/Number_of_listed_building_consent_decisions[[#This Row],[2020/21]]</f>
        <v>-4.2553191489361701E-2</v>
      </c>
    </row>
    <row r="143" spans="1:19" x14ac:dyDescent="0.25">
      <c r="A143" t="s">
        <v>289</v>
      </c>
      <c r="D143" t="s">
        <v>290</v>
      </c>
      <c r="E143" s="30">
        <v>97</v>
      </c>
      <c r="F143" s="30">
        <v>110</v>
      </c>
      <c r="G143" s="30">
        <v>92</v>
      </c>
      <c r="H143" s="30">
        <v>99</v>
      </c>
      <c r="I143" s="30">
        <v>89</v>
      </c>
      <c r="J143" s="30">
        <v>102</v>
      </c>
      <c r="K143" s="30">
        <v>109</v>
      </c>
      <c r="L143" s="30">
        <v>97</v>
      </c>
      <c r="M143" s="30">
        <v>102</v>
      </c>
      <c r="N143" s="30">
        <v>84</v>
      </c>
      <c r="O143" s="30">
        <v>71</v>
      </c>
      <c r="P143" s="30">
        <v>74</v>
      </c>
      <c r="Q143" s="30">
        <f>VLOOKUP(Number_of_listed_building_consent_decisions[[#This Row],[ONS Code]],[1]TableP124A!$B:$E,4,FALSE)</f>
        <v>69</v>
      </c>
      <c r="R143" s="30">
        <f>Number_of_listed_building_consent_decisions[[#This Row],[2021/22]]-Number_of_listed_building_consent_decisions[[#This Row],[2020/21]]</f>
        <v>-5</v>
      </c>
      <c r="S143" s="21">
        <f>Number_of_listed_building_consent_decisions[[#This Row],[Change 
2020/21 to 2021/22]]/Number_of_listed_building_consent_decisions[[#This Row],[2020/21]]</f>
        <v>-6.7567567567567571E-2</v>
      </c>
    </row>
    <row r="144" spans="1:19" x14ac:dyDescent="0.25">
      <c r="A144" t="s">
        <v>291</v>
      </c>
      <c r="D144" t="s">
        <v>801</v>
      </c>
      <c r="E144" s="30">
        <v>10</v>
      </c>
      <c r="F144" s="30">
        <v>17</v>
      </c>
      <c r="G144" s="30">
        <v>17</v>
      </c>
      <c r="H144" s="30">
        <v>18</v>
      </c>
      <c r="I144" s="30">
        <v>10</v>
      </c>
      <c r="J144" s="30">
        <v>15</v>
      </c>
      <c r="K144" s="30">
        <v>13</v>
      </c>
      <c r="L144" s="30">
        <v>18</v>
      </c>
      <c r="M144" s="30">
        <v>12</v>
      </c>
      <c r="N144" s="30">
        <v>18</v>
      </c>
      <c r="O144" s="30">
        <v>13</v>
      </c>
      <c r="P144" s="30">
        <v>17</v>
      </c>
      <c r="Q144" s="30">
        <f>VLOOKUP(Number_of_listed_building_consent_decisions[[#This Row],[ONS Code]],[1]TableP124A!$B:$E,4,FALSE)</f>
        <v>12</v>
      </c>
      <c r="R144" s="30">
        <f>Number_of_listed_building_consent_decisions[[#This Row],[2021/22]]-Number_of_listed_building_consent_decisions[[#This Row],[2020/21]]</f>
        <v>-5</v>
      </c>
      <c r="S144" s="21">
        <f>Number_of_listed_building_consent_decisions[[#This Row],[Change 
2020/21 to 2021/22]]/Number_of_listed_building_consent_decisions[[#This Row],[2020/21]]</f>
        <v>-0.29411764705882354</v>
      </c>
    </row>
    <row r="145" spans="1:19" x14ac:dyDescent="0.25">
      <c r="A145" t="s">
        <v>293</v>
      </c>
      <c r="D145" t="s">
        <v>294</v>
      </c>
      <c r="E145" s="30">
        <v>38</v>
      </c>
      <c r="F145" s="30">
        <v>41</v>
      </c>
      <c r="G145" s="30">
        <v>40</v>
      </c>
      <c r="H145" s="30">
        <v>61</v>
      </c>
      <c r="I145" s="30">
        <v>54</v>
      </c>
      <c r="J145" s="30">
        <v>53</v>
      </c>
      <c r="K145" s="30">
        <v>59</v>
      </c>
      <c r="L145" s="30">
        <v>55</v>
      </c>
      <c r="M145" s="30">
        <v>62</v>
      </c>
      <c r="N145" s="30">
        <v>46</v>
      </c>
      <c r="O145" s="30">
        <v>36</v>
      </c>
      <c r="P145" s="30">
        <v>27</v>
      </c>
      <c r="Q145" s="30">
        <f>VLOOKUP(Number_of_listed_building_consent_decisions[[#This Row],[ONS Code]],[1]TableP124A!$B:$E,4,FALSE)</f>
        <v>31</v>
      </c>
      <c r="R145" s="30">
        <f>Number_of_listed_building_consent_decisions[[#This Row],[2021/22]]-Number_of_listed_building_consent_decisions[[#This Row],[2020/21]]</f>
        <v>4</v>
      </c>
      <c r="S145" s="21">
        <f>Number_of_listed_building_consent_decisions[[#This Row],[Change 
2020/21 to 2021/22]]/Number_of_listed_building_consent_decisions[[#This Row],[2020/21]]</f>
        <v>0.14814814814814814</v>
      </c>
    </row>
    <row r="146" spans="1:19" x14ac:dyDescent="0.25">
      <c r="A146" t="s">
        <v>295</v>
      </c>
      <c r="D146" t="s">
        <v>296</v>
      </c>
      <c r="E146" s="30">
        <v>49</v>
      </c>
      <c r="F146" s="30">
        <v>66</v>
      </c>
      <c r="G146" s="30">
        <v>46</v>
      </c>
      <c r="H146" s="30">
        <v>50</v>
      </c>
      <c r="I146" s="30">
        <v>62</v>
      </c>
      <c r="J146" s="30">
        <v>66</v>
      </c>
      <c r="K146" s="30">
        <v>48</v>
      </c>
      <c r="L146" s="30">
        <v>37</v>
      </c>
      <c r="M146" s="30">
        <v>33</v>
      </c>
      <c r="N146" s="30">
        <v>36</v>
      </c>
      <c r="O146" s="30">
        <v>22</v>
      </c>
      <c r="P146" s="30">
        <v>30</v>
      </c>
      <c r="Q146" s="30">
        <f>VLOOKUP(Number_of_listed_building_consent_decisions[[#This Row],[ONS Code]],[1]TableP124A!$B:$E,4,FALSE)</f>
        <v>28</v>
      </c>
      <c r="R146" s="30">
        <f>Number_of_listed_building_consent_decisions[[#This Row],[2021/22]]-Number_of_listed_building_consent_decisions[[#This Row],[2020/21]]</f>
        <v>-2</v>
      </c>
      <c r="S146" s="21">
        <f>Number_of_listed_building_consent_decisions[[#This Row],[Change 
2020/21 to 2021/22]]/Number_of_listed_building_consent_decisions[[#This Row],[2020/21]]</f>
        <v>-6.6666666666666666E-2</v>
      </c>
    </row>
    <row r="147" spans="1:19" x14ac:dyDescent="0.25">
      <c r="A147" t="s">
        <v>297</v>
      </c>
      <c r="D147" t="s">
        <v>298</v>
      </c>
      <c r="E147" s="30">
        <v>42</v>
      </c>
      <c r="F147" s="30">
        <v>47</v>
      </c>
      <c r="G147" s="30">
        <v>44</v>
      </c>
      <c r="H147" s="30">
        <v>40</v>
      </c>
      <c r="I147" s="30">
        <v>49</v>
      </c>
      <c r="J147" s="30">
        <v>41</v>
      </c>
      <c r="K147" s="30">
        <v>28</v>
      </c>
      <c r="L147" s="30">
        <v>28</v>
      </c>
      <c r="M147" s="30">
        <v>60</v>
      </c>
      <c r="N147" s="30">
        <v>40</v>
      </c>
      <c r="O147" s="30">
        <v>28</v>
      </c>
      <c r="P147" s="30">
        <v>30</v>
      </c>
      <c r="Q147" s="30">
        <f>VLOOKUP(Number_of_listed_building_consent_decisions[[#This Row],[ONS Code]],[1]TableP124A!$B:$E,4,FALSE)</f>
        <v>30</v>
      </c>
      <c r="R147" s="30">
        <f>Number_of_listed_building_consent_decisions[[#This Row],[2021/22]]-Number_of_listed_building_consent_decisions[[#This Row],[2020/21]]</f>
        <v>0</v>
      </c>
      <c r="S147" s="21">
        <f>Number_of_listed_building_consent_decisions[[#This Row],[Change 
2020/21 to 2021/22]]/Number_of_listed_building_consent_decisions[[#This Row],[2020/21]]</f>
        <v>0</v>
      </c>
    </row>
    <row r="148" spans="1:19" x14ac:dyDescent="0.25">
      <c r="A148" t="s">
        <v>299</v>
      </c>
      <c r="D148" t="s">
        <v>802</v>
      </c>
      <c r="E148" s="30">
        <v>0</v>
      </c>
      <c r="F148" s="30">
        <v>2</v>
      </c>
      <c r="G148" s="30">
        <v>2</v>
      </c>
      <c r="H148" s="30" t="s">
        <v>53</v>
      </c>
      <c r="I148" s="30">
        <v>7</v>
      </c>
      <c r="J148" s="30">
        <v>0</v>
      </c>
      <c r="K148" s="30">
        <v>0</v>
      </c>
      <c r="L148" s="30">
        <v>1</v>
      </c>
      <c r="M148" s="30">
        <v>2</v>
      </c>
      <c r="N148" s="30">
        <v>9</v>
      </c>
      <c r="O148" s="30">
        <v>2</v>
      </c>
      <c r="P148" s="30">
        <v>3</v>
      </c>
      <c r="Q148" s="30">
        <f>VLOOKUP(Number_of_listed_building_consent_decisions[[#This Row],[ONS Code]],[1]TableP124A!$B:$E,4,FALSE)</f>
        <v>3</v>
      </c>
      <c r="R148" s="30">
        <f>Number_of_listed_building_consent_decisions[[#This Row],[2021/22]]-Number_of_listed_building_consent_decisions[[#This Row],[2020/21]]</f>
        <v>0</v>
      </c>
      <c r="S148" s="21">
        <f>Number_of_listed_building_consent_decisions[[#This Row],[Change 
2020/21 to 2021/22]]/Number_of_listed_building_consent_decisions[[#This Row],[2020/21]]</f>
        <v>0</v>
      </c>
    </row>
    <row r="149" spans="1:19" s="12" customFormat="1" x14ac:dyDescent="0.25">
      <c r="A149" s="32"/>
      <c r="B149" s="32"/>
      <c r="C149" s="32" t="s">
        <v>794</v>
      </c>
      <c r="D149" s="32"/>
      <c r="E149" s="33"/>
      <c r="F149" s="33"/>
      <c r="G149" s="33"/>
      <c r="H149" s="33"/>
      <c r="I149" s="33"/>
      <c r="J149" s="33"/>
      <c r="K149" s="33"/>
      <c r="L149" s="33"/>
      <c r="M149" s="33"/>
      <c r="N149" s="33"/>
      <c r="O149" s="33"/>
      <c r="P149" s="33"/>
      <c r="Q149" s="33"/>
      <c r="R149" s="33"/>
      <c r="S149" s="35"/>
    </row>
    <row r="150" spans="1:19" x14ac:dyDescent="0.25">
      <c r="A150" t="s">
        <v>301</v>
      </c>
      <c r="D150" t="s">
        <v>302</v>
      </c>
      <c r="E150" s="30">
        <v>24</v>
      </c>
      <c r="F150" s="30">
        <v>39</v>
      </c>
      <c r="G150" s="30">
        <v>20</v>
      </c>
      <c r="H150" s="30">
        <v>23</v>
      </c>
      <c r="I150" s="30">
        <v>31</v>
      </c>
      <c r="J150" s="30">
        <v>21</v>
      </c>
      <c r="K150" s="30">
        <v>35</v>
      </c>
      <c r="L150" s="30">
        <v>16</v>
      </c>
      <c r="M150" s="30">
        <v>18</v>
      </c>
      <c r="N150" s="30">
        <v>24</v>
      </c>
      <c r="O150" s="30">
        <v>33</v>
      </c>
      <c r="P150" s="30">
        <v>18</v>
      </c>
      <c r="Q150" s="30">
        <f>VLOOKUP(Number_of_listed_building_consent_decisions[[#This Row],[ONS Code]],[1]TableP124A!$B:$E,4,FALSE)</f>
        <v>18</v>
      </c>
      <c r="R150" s="30">
        <f>Number_of_listed_building_consent_decisions[[#This Row],[2021/22]]-Number_of_listed_building_consent_decisions[[#This Row],[2020/21]]</f>
        <v>0</v>
      </c>
      <c r="S150" s="21">
        <f>Number_of_listed_building_consent_decisions[[#This Row],[Change 
2020/21 to 2021/22]]/Number_of_listed_building_consent_decisions[[#This Row],[2020/21]]</f>
        <v>0</v>
      </c>
    </row>
    <row r="151" spans="1:19" x14ac:dyDescent="0.25">
      <c r="A151" t="s">
        <v>303</v>
      </c>
      <c r="D151" t="s">
        <v>304</v>
      </c>
      <c r="E151" s="30">
        <v>48</v>
      </c>
      <c r="F151" s="30">
        <v>49</v>
      </c>
      <c r="G151" s="30">
        <v>60</v>
      </c>
      <c r="H151" s="30">
        <v>38</v>
      </c>
      <c r="I151" s="30">
        <v>55</v>
      </c>
      <c r="J151" s="30">
        <v>37</v>
      </c>
      <c r="K151" s="30">
        <v>39</v>
      </c>
      <c r="L151" s="30">
        <v>43</v>
      </c>
      <c r="M151" s="30">
        <v>43</v>
      </c>
      <c r="N151" s="30">
        <v>53</v>
      </c>
      <c r="O151" s="30">
        <v>53</v>
      </c>
      <c r="P151" s="30">
        <v>40</v>
      </c>
      <c r="Q151" s="30">
        <f>VLOOKUP(Number_of_listed_building_consent_decisions[[#This Row],[ONS Code]],[1]TableP124A!$B:$E,4,FALSE)</f>
        <v>55</v>
      </c>
      <c r="R151" s="30">
        <f>Number_of_listed_building_consent_decisions[[#This Row],[2021/22]]-Number_of_listed_building_consent_decisions[[#This Row],[2020/21]]</f>
        <v>15</v>
      </c>
      <c r="S151" s="21">
        <f>Number_of_listed_building_consent_decisions[[#This Row],[Change 
2020/21 to 2021/22]]/Number_of_listed_building_consent_decisions[[#This Row],[2020/21]]</f>
        <v>0.375</v>
      </c>
    </row>
    <row r="152" spans="1:19" x14ac:dyDescent="0.25">
      <c r="A152" t="s">
        <v>305</v>
      </c>
      <c r="D152" t="s">
        <v>306</v>
      </c>
      <c r="E152" s="30">
        <v>27</v>
      </c>
      <c r="F152" s="30">
        <v>37</v>
      </c>
      <c r="G152" s="30">
        <v>33</v>
      </c>
      <c r="H152" s="30">
        <v>13</v>
      </c>
      <c r="I152" s="30">
        <v>32</v>
      </c>
      <c r="J152" s="30">
        <v>39</v>
      </c>
      <c r="K152" s="30">
        <v>27</v>
      </c>
      <c r="L152" s="30">
        <v>52</v>
      </c>
      <c r="M152" s="30">
        <v>61</v>
      </c>
      <c r="N152" s="30">
        <v>46</v>
      </c>
      <c r="O152" s="30">
        <v>33</v>
      </c>
      <c r="P152" s="30">
        <v>28</v>
      </c>
      <c r="Q152" s="30">
        <f>VLOOKUP(Number_of_listed_building_consent_decisions[[#This Row],[ONS Code]],[1]TableP124A!$B:$E,4,FALSE)</f>
        <v>47</v>
      </c>
      <c r="R152" s="30">
        <f>Number_of_listed_building_consent_decisions[[#This Row],[2021/22]]-Number_of_listed_building_consent_decisions[[#This Row],[2020/21]]</f>
        <v>19</v>
      </c>
      <c r="S152" s="21">
        <f>Number_of_listed_building_consent_decisions[[#This Row],[Change 
2020/21 to 2021/22]]/Number_of_listed_building_consent_decisions[[#This Row],[2020/21]]</f>
        <v>0.6785714285714286</v>
      </c>
    </row>
    <row r="153" spans="1:19" x14ac:dyDescent="0.25">
      <c r="A153" t="s">
        <v>307</v>
      </c>
      <c r="D153" t="s">
        <v>308</v>
      </c>
      <c r="E153" s="30">
        <v>69</v>
      </c>
      <c r="F153" s="30">
        <v>74</v>
      </c>
      <c r="G153" s="30">
        <v>79</v>
      </c>
      <c r="H153" s="30">
        <v>48</v>
      </c>
      <c r="I153" s="30">
        <v>88</v>
      </c>
      <c r="J153" s="30">
        <v>64</v>
      </c>
      <c r="K153" s="30">
        <v>70</v>
      </c>
      <c r="L153" s="30">
        <v>62</v>
      </c>
      <c r="M153" s="30">
        <v>64</v>
      </c>
      <c r="N153" s="30">
        <v>64</v>
      </c>
      <c r="O153" s="30">
        <v>57</v>
      </c>
      <c r="P153" s="30">
        <v>70</v>
      </c>
      <c r="Q153" s="30">
        <f>VLOOKUP(Number_of_listed_building_consent_decisions[[#This Row],[ONS Code]],[1]TableP124A!$B:$E,4,FALSE)</f>
        <v>60</v>
      </c>
      <c r="R153" s="30">
        <f>Number_of_listed_building_consent_decisions[[#This Row],[2021/22]]-Number_of_listed_building_consent_decisions[[#This Row],[2020/21]]</f>
        <v>-10</v>
      </c>
      <c r="S153" s="21">
        <f>Number_of_listed_building_consent_decisions[[#This Row],[Change 
2020/21 to 2021/22]]/Number_of_listed_building_consent_decisions[[#This Row],[2020/21]]</f>
        <v>-0.14285714285714285</v>
      </c>
    </row>
    <row r="154" spans="1:19" x14ac:dyDescent="0.25">
      <c r="A154" t="s">
        <v>309</v>
      </c>
      <c r="D154" t="s">
        <v>310</v>
      </c>
      <c r="E154" s="30">
        <v>42</v>
      </c>
      <c r="F154" s="30">
        <v>52</v>
      </c>
      <c r="G154" s="30">
        <v>32</v>
      </c>
      <c r="H154" s="30">
        <v>37</v>
      </c>
      <c r="I154" s="30">
        <v>40</v>
      </c>
      <c r="J154" s="30">
        <v>39</v>
      </c>
      <c r="K154" s="30">
        <v>32</v>
      </c>
      <c r="L154" s="30">
        <v>39</v>
      </c>
      <c r="M154" s="30">
        <v>38</v>
      </c>
      <c r="N154" s="30">
        <v>27</v>
      </c>
      <c r="O154" s="30">
        <v>22</v>
      </c>
      <c r="P154" s="30">
        <v>27</v>
      </c>
      <c r="Q154" s="30">
        <f>VLOOKUP(Number_of_listed_building_consent_decisions[[#This Row],[ONS Code]],[1]TableP124A!$B:$E,4,FALSE)</f>
        <v>27</v>
      </c>
      <c r="R154" s="30">
        <f>Number_of_listed_building_consent_decisions[[#This Row],[2021/22]]-Number_of_listed_building_consent_decisions[[#This Row],[2020/21]]</f>
        <v>0</v>
      </c>
      <c r="S154" s="21">
        <f>Number_of_listed_building_consent_decisions[[#This Row],[Change 
2020/21 to 2021/22]]/Number_of_listed_building_consent_decisions[[#This Row],[2020/21]]</f>
        <v>0</v>
      </c>
    </row>
    <row r="155" spans="1:19" x14ac:dyDescent="0.25">
      <c r="A155" t="s">
        <v>311</v>
      </c>
      <c r="D155" t="s">
        <v>312</v>
      </c>
      <c r="E155" s="30">
        <v>122</v>
      </c>
      <c r="F155" s="30" t="s">
        <v>53</v>
      </c>
      <c r="G155" s="30" t="s">
        <v>53</v>
      </c>
      <c r="H155" s="30">
        <v>111</v>
      </c>
      <c r="I155" s="30">
        <v>159</v>
      </c>
      <c r="J155" s="30">
        <v>149</v>
      </c>
      <c r="K155" s="30">
        <v>140</v>
      </c>
      <c r="L155" s="30">
        <v>180</v>
      </c>
      <c r="M155" s="30">
        <v>163</v>
      </c>
      <c r="N155" s="30">
        <v>152</v>
      </c>
      <c r="O155" s="30">
        <v>148</v>
      </c>
      <c r="P155" s="30">
        <v>158</v>
      </c>
      <c r="Q155" s="30">
        <f>VLOOKUP(Number_of_listed_building_consent_decisions[[#This Row],[ONS Code]],[1]TableP124A!$B:$E,4,FALSE)</f>
        <v>160</v>
      </c>
      <c r="R155" s="30">
        <f>Number_of_listed_building_consent_decisions[[#This Row],[2021/22]]-Number_of_listed_building_consent_decisions[[#This Row],[2020/21]]</f>
        <v>2</v>
      </c>
      <c r="S155" s="21">
        <f>Number_of_listed_building_consent_decisions[[#This Row],[Change 
2020/21 to 2021/22]]/Number_of_listed_building_consent_decisions[[#This Row],[2020/21]]</f>
        <v>1.2658227848101266E-2</v>
      </c>
    </row>
    <row r="156" spans="1:19" x14ac:dyDescent="0.25">
      <c r="A156" t="s">
        <v>313</v>
      </c>
      <c r="D156" t="s">
        <v>314</v>
      </c>
      <c r="E156" s="30" t="s">
        <v>53</v>
      </c>
      <c r="F156" s="30">
        <v>30</v>
      </c>
      <c r="G156" s="30">
        <v>29</v>
      </c>
      <c r="H156" s="30">
        <v>34</v>
      </c>
      <c r="I156" s="30">
        <v>37</v>
      </c>
      <c r="J156" s="30">
        <v>24</v>
      </c>
      <c r="K156" s="30">
        <v>21</v>
      </c>
      <c r="L156" s="30">
        <v>34</v>
      </c>
      <c r="M156" s="30">
        <v>46</v>
      </c>
      <c r="N156" s="30">
        <v>36</v>
      </c>
      <c r="O156" s="30">
        <v>43</v>
      </c>
      <c r="P156" s="30">
        <v>39</v>
      </c>
      <c r="Q156" s="30">
        <f>VLOOKUP(Number_of_listed_building_consent_decisions[[#This Row],[ONS Code]],[1]TableP124A!$B:$E,4,FALSE)</f>
        <v>41</v>
      </c>
      <c r="R156" s="30">
        <f>Number_of_listed_building_consent_decisions[[#This Row],[2021/22]]-Number_of_listed_building_consent_decisions[[#This Row],[2020/21]]</f>
        <v>2</v>
      </c>
      <c r="S156" s="21">
        <f>Number_of_listed_building_consent_decisions[[#This Row],[Change 
2020/21 to 2021/22]]/Number_of_listed_building_consent_decisions[[#This Row],[2020/21]]</f>
        <v>5.128205128205128E-2</v>
      </c>
    </row>
    <row r="157" spans="1:19" s="12" customFormat="1" x14ac:dyDescent="0.25">
      <c r="A157" s="32"/>
      <c r="B157" s="32"/>
      <c r="C157" s="32" t="s">
        <v>316</v>
      </c>
      <c r="D157" s="32"/>
      <c r="E157" s="33"/>
      <c r="F157" s="33"/>
      <c r="G157" s="33"/>
      <c r="H157" s="33"/>
      <c r="I157" s="33"/>
      <c r="J157" s="33"/>
      <c r="K157" s="33"/>
      <c r="L157" s="33"/>
      <c r="M157" s="33"/>
      <c r="N157" s="33"/>
      <c r="O157" s="33"/>
      <c r="P157" s="33"/>
      <c r="Q157" s="33"/>
      <c r="R157" s="33"/>
      <c r="S157" s="35"/>
    </row>
    <row r="158" spans="1:19" ht="17.25" x14ac:dyDescent="0.25">
      <c r="A158" t="s">
        <v>317</v>
      </c>
      <c r="D158" t="s">
        <v>318</v>
      </c>
      <c r="E158" s="30">
        <v>143</v>
      </c>
      <c r="F158" s="30">
        <v>150</v>
      </c>
      <c r="G158" s="30">
        <v>174</v>
      </c>
      <c r="H158" s="30">
        <v>169</v>
      </c>
      <c r="I158" s="30">
        <v>157</v>
      </c>
      <c r="J158" s="30">
        <v>165</v>
      </c>
      <c r="K158" s="30">
        <v>178</v>
      </c>
      <c r="L158" s="30">
        <v>170</v>
      </c>
      <c r="M158" s="30">
        <v>182</v>
      </c>
      <c r="N158" s="30">
        <v>160</v>
      </c>
      <c r="O158" s="30">
        <v>171</v>
      </c>
      <c r="P158" s="30">
        <v>161</v>
      </c>
      <c r="Q158" s="30">
        <f>VLOOKUP(Number_of_listed_building_consent_decisions[[#This Row],[ONS Code]],[1]TableP124A!$B:$E,4,FALSE)</f>
        <v>161</v>
      </c>
      <c r="R158" s="30">
        <f>Number_of_listed_building_consent_decisions[[#This Row],[2021/22]]-Number_of_listed_building_consent_decisions[[#This Row],[2020/21]]</f>
        <v>0</v>
      </c>
      <c r="S158" s="21">
        <f>Number_of_listed_building_consent_decisions[[#This Row],[Change 
2020/21 to 2021/22]]/Number_of_listed_building_consent_decisions[[#This Row],[2020/21]]</f>
        <v>0</v>
      </c>
    </row>
    <row r="159" spans="1:19" ht="17.25" x14ac:dyDescent="0.25">
      <c r="A159" t="s">
        <v>319</v>
      </c>
      <c r="D159" t="s">
        <v>320</v>
      </c>
      <c r="E159" s="30">
        <v>135</v>
      </c>
      <c r="F159" s="30">
        <v>249</v>
      </c>
      <c r="G159" s="30">
        <v>213</v>
      </c>
      <c r="H159" s="30">
        <v>232</v>
      </c>
      <c r="I159" s="30">
        <v>224</v>
      </c>
      <c r="J159" s="30">
        <v>258</v>
      </c>
      <c r="K159" s="30">
        <v>239</v>
      </c>
      <c r="L159" s="30">
        <v>312</v>
      </c>
      <c r="M159" s="30">
        <v>275</v>
      </c>
      <c r="N159" s="30">
        <v>245</v>
      </c>
      <c r="O159" s="30">
        <v>238</v>
      </c>
      <c r="P159" s="30">
        <v>228</v>
      </c>
      <c r="Q159" s="30">
        <f>VLOOKUP(Number_of_listed_building_consent_decisions[[#This Row],[ONS Code]],[1]TableP124A!$B:$E,4,FALSE)</f>
        <v>247</v>
      </c>
      <c r="R159" s="30">
        <f>Number_of_listed_building_consent_decisions[[#This Row],[2021/22]]-Number_of_listed_building_consent_decisions[[#This Row],[2020/21]]</f>
        <v>19</v>
      </c>
      <c r="S159" s="21">
        <f>Number_of_listed_building_consent_decisions[[#This Row],[Change 
2020/21 to 2021/22]]/Number_of_listed_building_consent_decisions[[#This Row],[2020/21]]</f>
        <v>8.3333333333333329E-2</v>
      </c>
    </row>
    <row r="160" spans="1:19" x14ac:dyDescent="0.25">
      <c r="D160" t="s">
        <v>803</v>
      </c>
      <c r="E160" s="30">
        <v>0</v>
      </c>
      <c r="F160" s="30">
        <v>0</v>
      </c>
      <c r="G160" s="30" t="s">
        <v>53</v>
      </c>
      <c r="H160" s="30" t="s">
        <v>53</v>
      </c>
      <c r="I160" s="30" t="s">
        <v>53</v>
      </c>
      <c r="J160" s="30" t="s">
        <v>53</v>
      </c>
      <c r="K160" s="30" t="s">
        <v>53</v>
      </c>
      <c r="L160" s="30" t="s">
        <v>53</v>
      </c>
      <c r="M160" s="30" t="s">
        <v>53</v>
      </c>
      <c r="N160" s="30" t="s">
        <v>53</v>
      </c>
      <c r="O160" s="30" t="s">
        <v>53</v>
      </c>
      <c r="P160" s="30" t="s">
        <v>53</v>
      </c>
      <c r="Q160" s="30" t="s">
        <v>53</v>
      </c>
      <c r="R160" s="30" t="s">
        <v>53</v>
      </c>
    </row>
    <row r="161" spans="1:19" s="12" customFormat="1" x14ac:dyDescent="0.25">
      <c r="A161" s="32"/>
      <c r="B161" s="32"/>
      <c r="C161" s="32" t="s">
        <v>322</v>
      </c>
      <c r="D161" s="32"/>
      <c r="E161" s="33"/>
      <c r="F161" s="33"/>
      <c r="G161" s="33"/>
      <c r="H161" s="33"/>
      <c r="I161" s="33"/>
      <c r="J161" s="33"/>
      <c r="K161" s="33"/>
      <c r="L161" s="33"/>
      <c r="M161" s="33"/>
      <c r="N161" s="33"/>
      <c r="O161" s="33"/>
      <c r="P161" s="33"/>
      <c r="Q161" s="33"/>
      <c r="R161" s="33"/>
      <c r="S161" s="35"/>
    </row>
    <row r="162" spans="1:19" x14ac:dyDescent="0.25">
      <c r="A162" t="s">
        <v>323</v>
      </c>
      <c r="D162" t="s">
        <v>324</v>
      </c>
      <c r="E162" s="30">
        <v>2</v>
      </c>
      <c r="F162" s="30">
        <v>7</v>
      </c>
      <c r="G162" s="30">
        <v>6</v>
      </c>
      <c r="H162" s="30">
        <v>6</v>
      </c>
      <c r="I162" s="30">
        <v>8</v>
      </c>
      <c r="J162" s="30">
        <v>5</v>
      </c>
      <c r="K162" s="30">
        <v>5</v>
      </c>
      <c r="L162" s="30">
        <v>2</v>
      </c>
      <c r="M162" s="30">
        <v>0</v>
      </c>
      <c r="N162" s="30">
        <v>2</v>
      </c>
      <c r="O162" s="30">
        <v>5</v>
      </c>
      <c r="P162" s="30">
        <v>3</v>
      </c>
      <c r="Q162" s="30">
        <f>VLOOKUP(Number_of_listed_building_consent_decisions[[#This Row],[ONS Code]],[1]TableP124A!$B:$E,4,FALSE)</f>
        <v>4</v>
      </c>
      <c r="R162" s="30">
        <f>Number_of_listed_building_consent_decisions[[#This Row],[2021/22]]-Number_of_listed_building_consent_decisions[[#This Row],[2020/21]]</f>
        <v>1</v>
      </c>
      <c r="S162" s="21">
        <f>Number_of_listed_building_consent_decisions[[#This Row],[Change 
2020/21 to 2021/22]]/Number_of_listed_building_consent_decisions[[#This Row],[2020/21]]</f>
        <v>0.33333333333333331</v>
      </c>
    </row>
    <row r="163" spans="1:19" x14ac:dyDescent="0.25">
      <c r="A163" t="s">
        <v>325</v>
      </c>
      <c r="D163" t="s">
        <v>326</v>
      </c>
      <c r="E163" s="30">
        <v>63</v>
      </c>
      <c r="F163" s="30">
        <v>53</v>
      </c>
      <c r="G163" s="30">
        <v>63</v>
      </c>
      <c r="H163" s="30">
        <v>106</v>
      </c>
      <c r="I163" s="30">
        <v>100</v>
      </c>
      <c r="J163" s="30">
        <v>65</v>
      </c>
      <c r="K163" s="30">
        <v>54</v>
      </c>
      <c r="L163" s="30">
        <v>75</v>
      </c>
      <c r="M163" s="30">
        <v>58</v>
      </c>
      <c r="N163" s="30">
        <v>67</v>
      </c>
      <c r="O163" s="30">
        <v>70</v>
      </c>
      <c r="P163" s="30">
        <v>62</v>
      </c>
      <c r="Q163" s="30">
        <f>VLOOKUP(Number_of_listed_building_consent_decisions[[#This Row],[ONS Code]],[1]TableP124A!$B:$E,4,FALSE)</f>
        <v>56</v>
      </c>
      <c r="R163" s="30">
        <f>Number_of_listed_building_consent_decisions[[#This Row],[2021/22]]-Number_of_listed_building_consent_decisions[[#This Row],[2020/21]]</f>
        <v>-6</v>
      </c>
      <c r="S163" s="21">
        <f>Number_of_listed_building_consent_decisions[[#This Row],[Change 
2020/21 to 2021/22]]/Number_of_listed_building_consent_decisions[[#This Row],[2020/21]]</f>
        <v>-9.6774193548387094E-2</v>
      </c>
    </row>
    <row r="164" spans="1:19" x14ac:dyDescent="0.25">
      <c r="A164" t="s">
        <v>327</v>
      </c>
      <c r="D164" t="s">
        <v>328</v>
      </c>
      <c r="E164" s="30">
        <v>10</v>
      </c>
      <c r="F164" s="30">
        <v>14</v>
      </c>
      <c r="G164" s="30">
        <v>13</v>
      </c>
      <c r="H164" s="30">
        <v>14</v>
      </c>
      <c r="I164" s="30">
        <v>14</v>
      </c>
      <c r="J164" s="30">
        <v>11</v>
      </c>
      <c r="K164" s="30">
        <v>9</v>
      </c>
      <c r="L164" s="30">
        <v>12</v>
      </c>
      <c r="M164" s="30">
        <v>13</v>
      </c>
      <c r="N164" s="30">
        <v>12</v>
      </c>
      <c r="O164" s="30">
        <v>16</v>
      </c>
      <c r="P164" s="30">
        <v>2</v>
      </c>
      <c r="Q164" s="30">
        <f>VLOOKUP(Number_of_listed_building_consent_decisions[[#This Row],[ONS Code]],[1]TableP124A!$B:$E,4,FALSE)</f>
        <v>9</v>
      </c>
      <c r="R164" s="30">
        <f>Number_of_listed_building_consent_decisions[[#This Row],[2021/22]]-Number_of_listed_building_consent_decisions[[#This Row],[2020/21]]</f>
        <v>7</v>
      </c>
      <c r="S164" s="21">
        <f>Number_of_listed_building_consent_decisions[[#This Row],[Change 
2020/21 to 2021/22]]/Number_of_listed_building_consent_decisions[[#This Row],[2020/21]]</f>
        <v>3.5</v>
      </c>
    </row>
    <row r="165" spans="1:19" x14ac:dyDescent="0.25">
      <c r="A165" t="s">
        <v>329</v>
      </c>
      <c r="D165" t="s">
        <v>330</v>
      </c>
      <c r="E165" s="30">
        <v>23</v>
      </c>
      <c r="F165" s="30">
        <v>21</v>
      </c>
      <c r="G165" s="30">
        <v>19</v>
      </c>
      <c r="H165" s="30">
        <v>20</v>
      </c>
      <c r="I165" s="30">
        <v>14</v>
      </c>
      <c r="J165" s="30">
        <v>22</v>
      </c>
      <c r="K165" s="30">
        <v>19</v>
      </c>
      <c r="L165" s="30">
        <v>20</v>
      </c>
      <c r="M165" s="30">
        <v>11</v>
      </c>
      <c r="N165" s="30">
        <v>7</v>
      </c>
      <c r="O165" s="30">
        <v>10</v>
      </c>
      <c r="P165" s="30">
        <v>11</v>
      </c>
      <c r="Q165" s="30">
        <f>VLOOKUP(Number_of_listed_building_consent_decisions[[#This Row],[ONS Code]],[1]TableP124A!$B:$E,4,FALSE)</f>
        <v>10</v>
      </c>
      <c r="R165" s="30">
        <f>Number_of_listed_building_consent_decisions[[#This Row],[2021/22]]-Number_of_listed_building_consent_decisions[[#This Row],[2020/21]]</f>
        <v>-1</v>
      </c>
      <c r="S165" s="21">
        <f>Number_of_listed_building_consent_decisions[[#This Row],[Change 
2020/21 to 2021/22]]/Number_of_listed_building_consent_decisions[[#This Row],[2020/21]]</f>
        <v>-9.0909090909090912E-2</v>
      </c>
    </row>
    <row r="166" spans="1:19" x14ac:dyDescent="0.25">
      <c r="A166" t="s">
        <v>331</v>
      </c>
      <c r="D166" t="s">
        <v>332</v>
      </c>
      <c r="E166" s="30">
        <v>20</v>
      </c>
      <c r="F166" s="30">
        <v>37</v>
      </c>
      <c r="G166" s="30">
        <v>43</v>
      </c>
      <c r="H166" s="30">
        <v>19</v>
      </c>
      <c r="I166" s="30">
        <v>30</v>
      </c>
      <c r="J166" s="30">
        <v>18</v>
      </c>
      <c r="K166" s="30">
        <v>26</v>
      </c>
      <c r="L166" s="30">
        <v>18</v>
      </c>
      <c r="M166" s="30">
        <v>17</v>
      </c>
      <c r="N166" s="30">
        <v>10</v>
      </c>
      <c r="O166" s="30">
        <v>16</v>
      </c>
      <c r="P166" s="30">
        <v>10</v>
      </c>
      <c r="Q166" s="30">
        <f>VLOOKUP(Number_of_listed_building_consent_decisions[[#This Row],[ONS Code]],[1]TableP124A!$B:$E,4,FALSE)</f>
        <v>17</v>
      </c>
      <c r="R166" s="30">
        <f>Number_of_listed_building_consent_decisions[[#This Row],[2021/22]]-Number_of_listed_building_consent_decisions[[#This Row],[2020/21]]</f>
        <v>7</v>
      </c>
      <c r="S166" s="21">
        <f>Number_of_listed_building_consent_decisions[[#This Row],[Change 
2020/21 to 2021/22]]/Number_of_listed_building_consent_decisions[[#This Row],[2020/21]]</f>
        <v>0.7</v>
      </c>
    </row>
    <row r="167" spans="1:19" x14ac:dyDescent="0.25">
      <c r="A167" t="s">
        <v>333</v>
      </c>
      <c r="D167" t="s">
        <v>804</v>
      </c>
      <c r="E167" s="30">
        <v>81</v>
      </c>
      <c r="F167" s="30">
        <v>98</v>
      </c>
      <c r="G167" s="30">
        <v>101</v>
      </c>
      <c r="H167" s="30">
        <v>79</v>
      </c>
      <c r="I167" s="30">
        <v>96</v>
      </c>
      <c r="J167" s="30">
        <v>76</v>
      </c>
      <c r="K167" s="30">
        <v>89</v>
      </c>
      <c r="L167" s="30">
        <v>101</v>
      </c>
      <c r="M167" s="30">
        <v>105</v>
      </c>
      <c r="N167" s="30">
        <v>91</v>
      </c>
      <c r="O167" s="30">
        <v>95</v>
      </c>
      <c r="P167" s="30">
        <v>79</v>
      </c>
      <c r="Q167" s="30">
        <f>VLOOKUP(Number_of_listed_building_consent_decisions[[#This Row],[ONS Code]],[1]TableP124A!$B:$E,4,FALSE)</f>
        <v>80</v>
      </c>
      <c r="R167" s="30">
        <f>Number_of_listed_building_consent_decisions[[#This Row],[2021/22]]-Number_of_listed_building_consent_decisions[[#This Row],[2020/21]]</f>
        <v>1</v>
      </c>
      <c r="S167" s="21">
        <f>Number_of_listed_building_consent_decisions[[#This Row],[Change 
2020/21 to 2021/22]]/Number_of_listed_building_consent_decisions[[#This Row],[2020/21]]</f>
        <v>1.2658227848101266E-2</v>
      </c>
    </row>
    <row r="168" spans="1:19" x14ac:dyDescent="0.25">
      <c r="A168" t="s">
        <v>335</v>
      </c>
      <c r="D168" t="s">
        <v>336</v>
      </c>
      <c r="E168" s="30">
        <v>64</v>
      </c>
      <c r="F168" s="30">
        <v>61</v>
      </c>
      <c r="G168" s="30">
        <v>58</v>
      </c>
      <c r="H168" s="30">
        <v>80</v>
      </c>
      <c r="I168" s="30">
        <v>79</v>
      </c>
      <c r="J168" s="30">
        <v>91</v>
      </c>
      <c r="K168" s="30">
        <v>88</v>
      </c>
      <c r="L168" s="30">
        <v>82</v>
      </c>
      <c r="M168" s="30">
        <v>87</v>
      </c>
      <c r="N168" s="30">
        <v>83</v>
      </c>
      <c r="O168" s="30">
        <v>80</v>
      </c>
      <c r="P168" s="30">
        <v>64</v>
      </c>
      <c r="Q168" s="30">
        <f>VLOOKUP(Number_of_listed_building_consent_decisions[[#This Row],[ONS Code]],[1]TableP124A!$B:$E,4,FALSE)</f>
        <v>89</v>
      </c>
      <c r="R168" s="30">
        <f>Number_of_listed_building_consent_decisions[[#This Row],[2021/22]]-Number_of_listed_building_consent_decisions[[#This Row],[2020/21]]</f>
        <v>25</v>
      </c>
      <c r="S168" s="21">
        <f>Number_of_listed_building_consent_decisions[[#This Row],[Change 
2020/21 to 2021/22]]/Number_of_listed_building_consent_decisions[[#This Row],[2020/21]]</f>
        <v>0.390625</v>
      </c>
    </row>
    <row r="169" spans="1:19" x14ac:dyDescent="0.25">
      <c r="A169" t="s">
        <v>337</v>
      </c>
      <c r="D169" t="s">
        <v>338</v>
      </c>
      <c r="E169" s="30">
        <v>53</v>
      </c>
      <c r="F169" s="30">
        <v>47</v>
      </c>
      <c r="G169" s="30">
        <v>43</v>
      </c>
      <c r="H169" s="30">
        <v>52</v>
      </c>
      <c r="I169" s="30">
        <v>30</v>
      </c>
      <c r="J169" s="30">
        <v>40</v>
      </c>
      <c r="K169" s="30">
        <v>33</v>
      </c>
      <c r="L169" s="30">
        <v>54</v>
      </c>
      <c r="M169" s="30">
        <v>49</v>
      </c>
      <c r="N169" s="30">
        <v>47</v>
      </c>
      <c r="O169" s="30">
        <v>33</v>
      </c>
      <c r="P169" s="30">
        <v>40</v>
      </c>
      <c r="Q169" s="30">
        <f>VLOOKUP(Number_of_listed_building_consent_decisions[[#This Row],[ONS Code]],[1]TableP124A!$B:$E,4,FALSE)</f>
        <v>36</v>
      </c>
      <c r="R169" s="30">
        <f>Number_of_listed_building_consent_decisions[[#This Row],[2021/22]]-Number_of_listed_building_consent_decisions[[#This Row],[2020/21]]</f>
        <v>-4</v>
      </c>
      <c r="S169" s="21">
        <f>Number_of_listed_building_consent_decisions[[#This Row],[Change 
2020/21 to 2021/22]]/Number_of_listed_building_consent_decisions[[#This Row],[2020/21]]</f>
        <v>-0.1</v>
      </c>
    </row>
    <row r="170" spans="1:19" s="12" customFormat="1" x14ac:dyDescent="0.25">
      <c r="A170" s="32"/>
      <c r="B170" s="32"/>
      <c r="C170" s="32" t="s">
        <v>339</v>
      </c>
      <c r="D170" s="32"/>
      <c r="E170" s="33"/>
      <c r="F170" s="33"/>
      <c r="G170" s="33" t="s">
        <v>53</v>
      </c>
      <c r="H170" s="33"/>
      <c r="I170" s="33"/>
      <c r="J170" s="33"/>
      <c r="K170" s="33"/>
      <c r="L170" s="33"/>
      <c r="M170" s="33"/>
      <c r="N170" s="33"/>
      <c r="O170" s="33"/>
      <c r="P170" s="33"/>
      <c r="Q170" s="33"/>
      <c r="R170" s="33"/>
      <c r="S170" s="35"/>
    </row>
    <row r="171" spans="1:19" x14ac:dyDescent="0.25">
      <c r="A171" t="s">
        <v>340</v>
      </c>
      <c r="D171" t="s">
        <v>341</v>
      </c>
      <c r="E171" s="30">
        <v>98</v>
      </c>
      <c r="F171" s="30">
        <v>127</v>
      </c>
      <c r="G171" s="30" t="s">
        <v>53</v>
      </c>
      <c r="H171" s="30">
        <v>119</v>
      </c>
      <c r="I171" s="30">
        <v>135</v>
      </c>
      <c r="J171" s="30">
        <v>112</v>
      </c>
      <c r="K171" s="30">
        <v>112</v>
      </c>
      <c r="L171" s="30">
        <v>123</v>
      </c>
      <c r="M171" s="30">
        <v>104</v>
      </c>
      <c r="N171" s="30">
        <v>80</v>
      </c>
      <c r="O171" s="30">
        <v>102</v>
      </c>
      <c r="P171" s="30">
        <v>100</v>
      </c>
      <c r="Q171" s="30">
        <f>VLOOKUP(Number_of_listed_building_consent_decisions[[#This Row],[ONS Code]],[1]TableP124A!$B:$E,4,FALSE)</f>
        <v>121</v>
      </c>
      <c r="R171" s="30">
        <f>Number_of_listed_building_consent_decisions[[#This Row],[2021/22]]-Number_of_listed_building_consent_decisions[[#This Row],[2020/21]]</f>
        <v>21</v>
      </c>
      <c r="S171" s="21">
        <f>Number_of_listed_building_consent_decisions[[#This Row],[Change 
2020/21 to 2021/22]]/Number_of_listed_building_consent_decisions[[#This Row],[2020/21]]</f>
        <v>0.21</v>
      </c>
    </row>
    <row r="172" spans="1:19" s="12" customFormat="1" x14ac:dyDescent="0.25">
      <c r="A172" s="47" t="s">
        <v>342</v>
      </c>
      <c r="B172" s="47" t="s">
        <v>343</v>
      </c>
      <c r="C172" s="47"/>
      <c r="D172" s="47"/>
      <c r="E172" s="48">
        <v>3673</v>
      </c>
      <c r="F172" s="48">
        <v>3937</v>
      </c>
      <c r="G172" s="48">
        <v>4032</v>
      </c>
      <c r="H172" s="48">
        <v>3859</v>
      </c>
      <c r="I172" s="48">
        <v>3839</v>
      </c>
      <c r="J172" s="48">
        <v>4209</v>
      </c>
      <c r="K172" s="48">
        <v>4061</v>
      </c>
      <c r="L172" s="48">
        <v>4133</v>
      </c>
      <c r="M172" s="48">
        <v>3986</v>
      </c>
      <c r="N172" s="48">
        <v>3875</v>
      </c>
      <c r="O172" s="48">
        <v>3553</v>
      </c>
      <c r="P172" s="48">
        <v>3762</v>
      </c>
      <c r="Q172" s="48">
        <f>VLOOKUP(Number_of_listed_building_consent_decisions[[#This Row],[ONS Code]],[1]TableP124A!$B:$E,4,FALSE)</f>
        <v>3734</v>
      </c>
      <c r="R172" s="48">
        <f>Number_of_listed_building_consent_decisions[[#This Row],[2021/22]]-Number_of_listed_building_consent_decisions[[#This Row],[2020/21]]</f>
        <v>-28</v>
      </c>
      <c r="S172" s="136">
        <f>Number_of_listed_building_consent_decisions[[#This Row],[Change 
2020/21 to 2021/22]]/Number_of_listed_building_consent_decisions[[#This Row],[2020/21]]</f>
        <v>-7.4428495481127059E-3</v>
      </c>
    </row>
    <row r="173" spans="1:19" s="12" customFormat="1" x14ac:dyDescent="0.25">
      <c r="A173" s="32"/>
      <c r="B173" s="32"/>
      <c r="C173" s="32" t="s">
        <v>344</v>
      </c>
      <c r="D173" s="32"/>
      <c r="E173" s="33"/>
      <c r="F173" s="33"/>
      <c r="G173" s="33"/>
      <c r="H173" s="33"/>
      <c r="I173" s="33"/>
      <c r="J173" s="33"/>
      <c r="K173" s="33"/>
      <c r="L173" s="33"/>
      <c r="M173" s="33"/>
      <c r="N173" s="33"/>
      <c r="O173" s="33"/>
      <c r="P173" s="33"/>
      <c r="Q173" s="33"/>
      <c r="R173" s="33"/>
      <c r="S173" s="35"/>
    </row>
    <row r="174" spans="1:19" x14ac:dyDescent="0.25">
      <c r="A174" t="s">
        <v>345</v>
      </c>
      <c r="D174" t="s">
        <v>346</v>
      </c>
      <c r="E174" s="30">
        <v>99</v>
      </c>
      <c r="F174" s="30">
        <v>86</v>
      </c>
      <c r="G174" s="30">
        <v>85</v>
      </c>
      <c r="H174" s="30">
        <v>96</v>
      </c>
      <c r="I174" s="30">
        <v>90</v>
      </c>
      <c r="J174" s="30">
        <v>105</v>
      </c>
      <c r="K174" s="30">
        <v>109</v>
      </c>
      <c r="L174" s="30">
        <v>103</v>
      </c>
      <c r="M174" s="30">
        <v>99</v>
      </c>
      <c r="N174" s="30">
        <v>82</v>
      </c>
      <c r="O174" s="30">
        <v>88</v>
      </c>
      <c r="P174" s="30">
        <v>101</v>
      </c>
      <c r="Q174" s="30">
        <f>VLOOKUP(Number_of_listed_building_consent_decisions[[#This Row],[ONS Code]],[1]TableP124A!$B:$E,4,FALSE)</f>
        <v>109</v>
      </c>
      <c r="R174" s="30">
        <f>Number_of_listed_building_consent_decisions[[#This Row],[2021/22]]-Number_of_listed_building_consent_decisions[[#This Row],[2020/21]]</f>
        <v>8</v>
      </c>
      <c r="S174" s="21">
        <f>Number_of_listed_building_consent_decisions[[#This Row],[Change 
2020/21 to 2021/22]]/Number_of_listed_building_consent_decisions[[#This Row],[2020/21]]</f>
        <v>7.9207920792079209E-2</v>
      </c>
    </row>
    <row r="175" spans="1:19" x14ac:dyDescent="0.25">
      <c r="A175" t="s">
        <v>347</v>
      </c>
      <c r="D175" t="s">
        <v>348</v>
      </c>
      <c r="E175" s="30" t="s">
        <v>53</v>
      </c>
      <c r="F175" s="30">
        <v>138</v>
      </c>
      <c r="G175" s="30">
        <v>100</v>
      </c>
      <c r="H175" s="30">
        <v>125</v>
      </c>
      <c r="I175" s="30">
        <v>100</v>
      </c>
      <c r="J175" s="30">
        <v>137</v>
      </c>
      <c r="K175" s="30">
        <v>112</v>
      </c>
      <c r="L175" s="30">
        <v>103</v>
      </c>
      <c r="M175" s="30">
        <v>111</v>
      </c>
      <c r="N175" s="30">
        <v>102</v>
      </c>
      <c r="O175" s="30">
        <v>107</v>
      </c>
      <c r="P175" s="30">
        <v>105</v>
      </c>
      <c r="Q175" s="30">
        <f>VLOOKUP(Number_of_listed_building_consent_decisions[[#This Row],[ONS Code]],[1]TableP124A!$B:$E,4,FALSE)</f>
        <v>109</v>
      </c>
      <c r="R175" s="30">
        <f>Number_of_listed_building_consent_decisions[[#This Row],[2021/22]]-Number_of_listed_building_consent_decisions[[#This Row],[2020/21]]</f>
        <v>4</v>
      </c>
      <c r="S175" s="21">
        <f>Number_of_listed_building_consent_decisions[[#This Row],[Change 
2020/21 to 2021/22]]/Number_of_listed_building_consent_decisions[[#This Row],[2020/21]]</f>
        <v>3.8095238095238099E-2</v>
      </c>
    </row>
    <row r="176" spans="1:19" x14ac:dyDescent="0.25">
      <c r="A176" t="s">
        <v>349</v>
      </c>
      <c r="D176" t="s">
        <v>350</v>
      </c>
      <c r="E176" s="30">
        <v>3</v>
      </c>
      <c r="F176" s="30">
        <v>10</v>
      </c>
      <c r="G176" s="30">
        <v>8</v>
      </c>
      <c r="H176" s="30">
        <v>8</v>
      </c>
      <c r="I176" s="30">
        <v>10</v>
      </c>
      <c r="J176" s="30">
        <v>10</v>
      </c>
      <c r="K176" s="30">
        <v>12</v>
      </c>
      <c r="L176" s="30">
        <v>3</v>
      </c>
      <c r="M176" s="30">
        <v>4</v>
      </c>
      <c r="N176" s="30">
        <v>4</v>
      </c>
      <c r="O176" s="30">
        <v>8</v>
      </c>
      <c r="P176" s="30">
        <v>6</v>
      </c>
      <c r="Q176" s="30">
        <f>VLOOKUP(Number_of_listed_building_consent_decisions[[#This Row],[ONS Code]],[1]TableP124A!$B:$E,4,FALSE)</f>
        <v>4</v>
      </c>
      <c r="R176" s="30">
        <f>Number_of_listed_building_consent_decisions[[#This Row],[2021/22]]-Number_of_listed_building_consent_decisions[[#This Row],[2020/21]]</f>
        <v>-2</v>
      </c>
      <c r="S176" s="21">
        <f>Number_of_listed_building_consent_decisions[[#This Row],[Change 
2020/21 to 2021/22]]/Number_of_listed_building_consent_decisions[[#This Row],[2020/21]]</f>
        <v>-0.33333333333333331</v>
      </c>
    </row>
    <row r="177" spans="1:19" s="12" customFormat="1" x14ac:dyDescent="0.25">
      <c r="A177" s="32"/>
      <c r="B177" s="32"/>
      <c r="C177" s="32" t="s">
        <v>351</v>
      </c>
      <c r="D177" s="32"/>
      <c r="E177" s="33"/>
      <c r="F177" s="33"/>
      <c r="G177" s="33"/>
      <c r="H177" s="33"/>
      <c r="I177" s="33"/>
      <c r="J177" s="33"/>
      <c r="K177" s="33"/>
      <c r="L177" s="33"/>
      <c r="M177" s="33"/>
      <c r="N177" s="33"/>
      <c r="O177" s="33"/>
      <c r="P177" s="33"/>
      <c r="Q177" s="33"/>
      <c r="R177" s="33"/>
      <c r="S177" s="35"/>
    </row>
    <row r="178" spans="1:19" x14ac:dyDescent="0.25">
      <c r="A178" t="s">
        <v>352</v>
      </c>
      <c r="D178" t="s">
        <v>353</v>
      </c>
      <c r="E178" s="30">
        <v>99</v>
      </c>
      <c r="F178" s="30">
        <v>113</v>
      </c>
      <c r="G178" s="30">
        <v>94</v>
      </c>
      <c r="H178" s="30">
        <v>95</v>
      </c>
      <c r="I178" s="30">
        <v>96</v>
      </c>
      <c r="J178" s="30">
        <v>111</v>
      </c>
      <c r="K178" s="30">
        <v>122</v>
      </c>
      <c r="L178" s="30">
        <v>105</v>
      </c>
      <c r="M178" s="30">
        <v>119</v>
      </c>
      <c r="N178" s="30">
        <v>113</v>
      </c>
      <c r="O178" s="30">
        <v>97</v>
      </c>
      <c r="P178" s="30">
        <v>92</v>
      </c>
      <c r="Q178" s="30">
        <f>VLOOKUP(Number_of_listed_building_consent_decisions[[#This Row],[ONS Code]],[1]TableP124A!$B:$E,4,FALSE)</f>
        <v>103</v>
      </c>
      <c r="R178" s="30">
        <f>Number_of_listed_building_consent_decisions[[#This Row],[2021/22]]-Number_of_listed_building_consent_decisions[[#This Row],[2020/21]]</f>
        <v>11</v>
      </c>
      <c r="S178" s="21">
        <f>Number_of_listed_building_consent_decisions[[#This Row],[Change 
2020/21 to 2021/22]]/Number_of_listed_building_consent_decisions[[#This Row],[2020/21]]</f>
        <v>0.11956521739130435</v>
      </c>
    </row>
    <row r="179" spans="1:19" x14ac:dyDescent="0.25">
      <c r="A179" t="s">
        <v>354</v>
      </c>
      <c r="D179" t="s">
        <v>355</v>
      </c>
      <c r="E179" s="30">
        <v>49</v>
      </c>
      <c r="F179" s="30">
        <v>71</v>
      </c>
      <c r="G179" s="30">
        <v>66</v>
      </c>
      <c r="H179" s="30">
        <v>66</v>
      </c>
      <c r="I179" s="30">
        <v>46</v>
      </c>
      <c r="J179" s="30">
        <v>44</v>
      </c>
      <c r="K179" s="30">
        <v>48</v>
      </c>
      <c r="L179" s="30">
        <v>67</v>
      </c>
      <c r="M179" s="30">
        <v>55</v>
      </c>
      <c r="N179" s="30">
        <v>45</v>
      </c>
      <c r="O179" s="30">
        <v>52</v>
      </c>
      <c r="P179" s="30">
        <v>51</v>
      </c>
      <c r="Q179" s="30">
        <f>VLOOKUP(Number_of_listed_building_consent_decisions[[#This Row],[ONS Code]],[1]TableP124A!$B:$E,4,FALSE)</f>
        <v>48</v>
      </c>
      <c r="R179" s="30">
        <f>Number_of_listed_building_consent_decisions[[#This Row],[2021/22]]-Number_of_listed_building_consent_decisions[[#This Row],[2020/21]]</f>
        <v>-3</v>
      </c>
      <c r="S179" s="21">
        <f>Number_of_listed_building_consent_decisions[[#This Row],[Change 
2020/21 to 2021/22]]/Number_of_listed_building_consent_decisions[[#This Row],[2020/21]]</f>
        <v>-5.8823529411764705E-2</v>
      </c>
    </row>
    <row r="180" spans="1:19" x14ac:dyDescent="0.25">
      <c r="A180" t="s">
        <v>356</v>
      </c>
      <c r="D180" t="s">
        <v>357</v>
      </c>
      <c r="E180" s="30">
        <v>36</v>
      </c>
      <c r="F180" s="30">
        <v>30</v>
      </c>
      <c r="G180" s="30">
        <v>30</v>
      </c>
      <c r="H180" s="30">
        <v>24</v>
      </c>
      <c r="I180" s="30">
        <v>25</v>
      </c>
      <c r="J180" s="30">
        <v>32</v>
      </c>
      <c r="K180" s="30">
        <v>20</v>
      </c>
      <c r="L180" s="30">
        <v>32</v>
      </c>
      <c r="M180" s="30">
        <v>28</v>
      </c>
      <c r="N180" s="30">
        <v>38</v>
      </c>
      <c r="O180" s="30">
        <v>30</v>
      </c>
      <c r="P180" s="30">
        <v>32</v>
      </c>
      <c r="Q180" s="30">
        <f>VLOOKUP(Number_of_listed_building_consent_decisions[[#This Row],[ONS Code]],[1]TableP124A!$B:$E,4,FALSE)</f>
        <v>34</v>
      </c>
      <c r="R180" s="30">
        <f>Number_of_listed_building_consent_decisions[[#This Row],[2021/22]]-Number_of_listed_building_consent_decisions[[#This Row],[2020/21]]</f>
        <v>2</v>
      </c>
      <c r="S180" s="21">
        <f>Number_of_listed_building_consent_decisions[[#This Row],[Change 
2020/21 to 2021/22]]/Number_of_listed_building_consent_decisions[[#This Row],[2020/21]]</f>
        <v>6.25E-2</v>
      </c>
    </row>
    <row r="181" spans="1:19" x14ac:dyDescent="0.25">
      <c r="A181" t="s">
        <v>358</v>
      </c>
      <c r="D181" t="s">
        <v>359</v>
      </c>
      <c r="E181" s="30">
        <v>122</v>
      </c>
      <c r="F181" s="30">
        <v>150</v>
      </c>
      <c r="G181" s="30">
        <v>145</v>
      </c>
      <c r="H181" s="30">
        <v>158</v>
      </c>
      <c r="I181" s="30">
        <v>139</v>
      </c>
      <c r="J181" s="30">
        <v>149</v>
      </c>
      <c r="K181" s="30">
        <v>126</v>
      </c>
      <c r="L181" s="30">
        <v>114</v>
      </c>
      <c r="M181" s="30">
        <v>122</v>
      </c>
      <c r="N181" s="30">
        <v>123</v>
      </c>
      <c r="O181" s="30">
        <v>125</v>
      </c>
      <c r="P181" s="30">
        <v>126</v>
      </c>
      <c r="Q181" s="30">
        <f>VLOOKUP(Number_of_listed_building_consent_decisions[[#This Row],[ONS Code]],[1]TableP124A!$B:$E,4,FALSE)</f>
        <v>121</v>
      </c>
      <c r="R181" s="30">
        <f>Number_of_listed_building_consent_decisions[[#This Row],[2021/22]]-Number_of_listed_building_consent_decisions[[#This Row],[2020/21]]</f>
        <v>-5</v>
      </c>
      <c r="S181" s="21">
        <f>Number_of_listed_building_consent_decisions[[#This Row],[Change 
2020/21 to 2021/22]]/Number_of_listed_building_consent_decisions[[#This Row],[2020/21]]</f>
        <v>-3.968253968253968E-2</v>
      </c>
    </row>
    <row r="182" spans="1:19" x14ac:dyDescent="0.25">
      <c r="A182" t="s">
        <v>360</v>
      </c>
      <c r="D182" t="s">
        <v>361</v>
      </c>
      <c r="E182" s="30">
        <v>46</v>
      </c>
      <c r="F182" s="30">
        <v>52</v>
      </c>
      <c r="G182" s="30">
        <v>50</v>
      </c>
      <c r="H182" s="30">
        <v>32</v>
      </c>
      <c r="I182" s="30">
        <v>47</v>
      </c>
      <c r="J182" s="30">
        <v>57</v>
      </c>
      <c r="K182" s="30">
        <v>49</v>
      </c>
      <c r="L182" s="30">
        <v>67</v>
      </c>
      <c r="M182" s="30">
        <v>48</v>
      </c>
      <c r="N182" s="30">
        <v>61</v>
      </c>
      <c r="O182" s="30">
        <v>62</v>
      </c>
      <c r="P182" s="30">
        <v>67</v>
      </c>
      <c r="Q182" s="30">
        <f>VLOOKUP(Number_of_listed_building_consent_decisions[[#This Row],[ONS Code]],[1]TableP124A!$B:$E,4,FALSE)</f>
        <v>59</v>
      </c>
      <c r="R182" s="30">
        <f>Number_of_listed_building_consent_decisions[[#This Row],[2021/22]]-Number_of_listed_building_consent_decisions[[#This Row],[2020/21]]</f>
        <v>-8</v>
      </c>
      <c r="S182" s="21">
        <f>Number_of_listed_building_consent_decisions[[#This Row],[Change 
2020/21 to 2021/22]]/Number_of_listed_building_consent_decisions[[#This Row],[2020/21]]</f>
        <v>-0.11940298507462686</v>
      </c>
    </row>
    <row r="183" spans="1:19" x14ac:dyDescent="0.25">
      <c r="A183" t="s">
        <v>362</v>
      </c>
      <c r="D183" t="s">
        <v>363</v>
      </c>
      <c r="E183" s="30">
        <v>119</v>
      </c>
      <c r="F183" s="30">
        <v>92</v>
      </c>
      <c r="G183" s="30">
        <v>174</v>
      </c>
      <c r="H183" s="30">
        <v>122</v>
      </c>
      <c r="I183" s="30">
        <v>140</v>
      </c>
      <c r="J183" s="30">
        <v>148</v>
      </c>
      <c r="K183" s="30">
        <v>153</v>
      </c>
      <c r="L183" s="30">
        <v>197</v>
      </c>
      <c r="M183" s="30">
        <v>203</v>
      </c>
      <c r="N183" s="30">
        <v>166</v>
      </c>
      <c r="O183" s="30">
        <v>140</v>
      </c>
      <c r="P183" s="30">
        <v>145</v>
      </c>
      <c r="Q183" s="30">
        <f>VLOOKUP(Number_of_listed_building_consent_decisions[[#This Row],[ONS Code]],[1]TableP124A!$B:$E,4,FALSE)</f>
        <v>178</v>
      </c>
      <c r="R183" s="30">
        <f>Number_of_listed_building_consent_decisions[[#This Row],[2021/22]]-Number_of_listed_building_consent_decisions[[#This Row],[2020/21]]</f>
        <v>33</v>
      </c>
      <c r="S183" s="21">
        <f>Number_of_listed_building_consent_decisions[[#This Row],[Change 
2020/21 to 2021/22]]/Number_of_listed_building_consent_decisions[[#This Row],[2020/21]]</f>
        <v>0.22758620689655173</v>
      </c>
    </row>
    <row r="184" spans="1:19" s="12" customFormat="1" x14ac:dyDescent="0.25">
      <c r="A184" s="32"/>
      <c r="B184" s="32"/>
      <c r="C184" s="32" t="s">
        <v>364</v>
      </c>
      <c r="D184" s="32"/>
      <c r="E184" s="33"/>
      <c r="F184" s="33"/>
      <c r="G184" s="33"/>
      <c r="H184" s="33"/>
      <c r="I184" s="33"/>
      <c r="J184" s="33"/>
      <c r="K184" s="33"/>
      <c r="L184" s="33"/>
      <c r="M184" s="33"/>
      <c r="N184" s="33"/>
      <c r="O184" s="33"/>
      <c r="P184" s="33"/>
      <c r="Q184" s="33"/>
      <c r="R184" s="33"/>
      <c r="S184" s="35"/>
    </row>
    <row r="185" spans="1:19" x14ac:dyDescent="0.25">
      <c r="A185" t="s">
        <v>365</v>
      </c>
      <c r="D185" t="s">
        <v>366</v>
      </c>
      <c r="E185" s="30">
        <v>3</v>
      </c>
      <c r="F185" s="30">
        <v>9</v>
      </c>
      <c r="G185" s="30">
        <v>13</v>
      </c>
      <c r="H185" s="30">
        <v>16</v>
      </c>
      <c r="I185" s="30">
        <v>13</v>
      </c>
      <c r="J185" s="30">
        <v>17</v>
      </c>
      <c r="K185" s="30">
        <v>11</v>
      </c>
      <c r="L185" s="30">
        <v>14</v>
      </c>
      <c r="M185" s="30">
        <v>12</v>
      </c>
      <c r="N185" s="30">
        <v>15</v>
      </c>
      <c r="O185" s="30">
        <v>12</v>
      </c>
      <c r="P185" s="30">
        <v>18</v>
      </c>
      <c r="Q185" s="30">
        <f>VLOOKUP(Number_of_listed_building_consent_decisions[[#This Row],[ONS Code]],[1]TableP124A!$B:$E,4,FALSE)</f>
        <v>7</v>
      </c>
      <c r="R185" s="30">
        <f>Number_of_listed_building_consent_decisions[[#This Row],[2021/22]]-Number_of_listed_building_consent_decisions[[#This Row],[2020/21]]</f>
        <v>-11</v>
      </c>
      <c r="S185" s="21">
        <f>Number_of_listed_building_consent_decisions[[#This Row],[Change 
2020/21 to 2021/22]]/Number_of_listed_building_consent_decisions[[#This Row],[2020/21]]</f>
        <v>-0.61111111111111116</v>
      </c>
    </row>
    <row r="186" spans="1:19" x14ac:dyDescent="0.25">
      <c r="A186" t="s">
        <v>367</v>
      </c>
      <c r="D186" t="s">
        <v>368</v>
      </c>
      <c r="E186" s="30">
        <v>244</v>
      </c>
      <c r="F186" s="30">
        <v>230</v>
      </c>
      <c r="G186" s="30">
        <v>233</v>
      </c>
      <c r="H186" s="30">
        <v>224</v>
      </c>
      <c r="I186" s="30">
        <v>213</v>
      </c>
      <c r="J186" s="30">
        <v>200</v>
      </c>
      <c r="K186" s="30">
        <v>215</v>
      </c>
      <c r="L186" s="30">
        <v>219</v>
      </c>
      <c r="M186" s="30">
        <v>203</v>
      </c>
      <c r="N186" s="30">
        <v>223</v>
      </c>
      <c r="O186" s="30">
        <v>190</v>
      </c>
      <c r="P186" s="30">
        <v>216</v>
      </c>
      <c r="Q186" s="30">
        <f>VLOOKUP(Number_of_listed_building_consent_decisions[[#This Row],[ONS Code]],[1]TableP124A!$B:$E,4,FALSE)</f>
        <v>218</v>
      </c>
      <c r="R186" s="30">
        <f>Number_of_listed_building_consent_decisions[[#This Row],[2021/22]]-Number_of_listed_building_consent_decisions[[#This Row],[2020/21]]</f>
        <v>2</v>
      </c>
      <c r="S186" s="21">
        <f>Number_of_listed_building_consent_decisions[[#This Row],[Change 
2020/21 to 2021/22]]/Number_of_listed_building_consent_decisions[[#This Row],[2020/21]]</f>
        <v>9.2592592592592587E-3</v>
      </c>
    </row>
    <row r="187" spans="1:19" x14ac:dyDescent="0.25">
      <c r="A187" t="s">
        <v>369</v>
      </c>
      <c r="D187" t="s">
        <v>370</v>
      </c>
      <c r="E187" s="30">
        <v>42</v>
      </c>
      <c r="F187" s="30">
        <v>33</v>
      </c>
      <c r="G187" s="30">
        <v>42</v>
      </c>
      <c r="H187" s="30">
        <v>30</v>
      </c>
      <c r="I187" s="30">
        <v>36</v>
      </c>
      <c r="J187" s="30">
        <v>32</v>
      </c>
      <c r="K187" s="30">
        <v>28</v>
      </c>
      <c r="L187" s="30">
        <v>41</v>
      </c>
      <c r="M187" s="30">
        <v>51</v>
      </c>
      <c r="N187" s="30">
        <v>46</v>
      </c>
      <c r="O187" s="30">
        <v>43</v>
      </c>
      <c r="P187" s="30">
        <v>36</v>
      </c>
      <c r="Q187" s="30">
        <f>VLOOKUP(Number_of_listed_building_consent_decisions[[#This Row],[ONS Code]],[1]TableP124A!$B:$E,4,FALSE)</f>
        <v>32</v>
      </c>
      <c r="R187" s="30">
        <f>Number_of_listed_building_consent_decisions[[#This Row],[2021/22]]-Number_of_listed_building_consent_decisions[[#This Row],[2020/21]]</f>
        <v>-4</v>
      </c>
      <c r="S187" s="21">
        <f>Number_of_listed_building_consent_decisions[[#This Row],[Change 
2020/21 to 2021/22]]/Number_of_listed_building_consent_decisions[[#This Row],[2020/21]]</f>
        <v>-0.1111111111111111</v>
      </c>
    </row>
    <row r="188" spans="1:19" x14ac:dyDescent="0.25">
      <c r="A188" t="s">
        <v>371</v>
      </c>
      <c r="D188" t="s">
        <v>372</v>
      </c>
      <c r="E188" s="30">
        <v>1</v>
      </c>
      <c r="F188" s="30">
        <v>1</v>
      </c>
      <c r="G188" s="30">
        <v>1</v>
      </c>
      <c r="H188" s="30">
        <v>4</v>
      </c>
      <c r="I188" s="30">
        <v>0</v>
      </c>
      <c r="J188" s="30">
        <v>3</v>
      </c>
      <c r="K188" s="30">
        <v>3</v>
      </c>
      <c r="L188" s="30">
        <v>5</v>
      </c>
      <c r="M188" s="30">
        <v>2</v>
      </c>
      <c r="N188" s="30">
        <v>2</v>
      </c>
      <c r="O188" s="30">
        <v>2</v>
      </c>
      <c r="P188" s="30">
        <v>0</v>
      </c>
      <c r="Q188" s="30">
        <f>VLOOKUP(Number_of_listed_building_consent_decisions[[#This Row],[ONS Code]],[1]TableP124A!$B:$E,4,FALSE)</f>
        <v>0</v>
      </c>
      <c r="R188" s="30" t="s">
        <v>53</v>
      </c>
    </row>
    <row r="189" spans="1:19" x14ac:dyDescent="0.25">
      <c r="A189" t="s">
        <v>373</v>
      </c>
      <c r="D189" t="s">
        <v>374</v>
      </c>
      <c r="E189" s="30">
        <v>85</v>
      </c>
      <c r="F189" s="30">
        <v>67</v>
      </c>
      <c r="G189" s="30">
        <v>84</v>
      </c>
      <c r="H189" s="30">
        <v>66</v>
      </c>
      <c r="I189" s="30">
        <v>80</v>
      </c>
      <c r="J189" s="30">
        <v>78</v>
      </c>
      <c r="K189" s="30">
        <v>74</v>
      </c>
      <c r="L189" s="30">
        <v>93</v>
      </c>
      <c r="M189" s="30">
        <v>87</v>
      </c>
      <c r="N189" s="30">
        <v>65</v>
      </c>
      <c r="O189" s="30">
        <v>58</v>
      </c>
      <c r="P189" s="30">
        <v>69</v>
      </c>
      <c r="Q189" s="30">
        <f>VLOOKUP(Number_of_listed_building_consent_decisions[[#This Row],[ONS Code]],[1]TableP124A!$B:$E,4,FALSE)</f>
        <v>61</v>
      </c>
      <c r="R189" s="30">
        <f>Number_of_listed_building_consent_decisions[[#This Row],[2021/22]]-Number_of_listed_building_consent_decisions[[#This Row],[2020/21]]</f>
        <v>-8</v>
      </c>
      <c r="S189" s="21">
        <f>Number_of_listed_building_consent_decisions[[#This Row],[Change 
2020/21 to 2021/22]]/Number_of_listed_building_consent_decisions[[#This Row],[2020/21]]</f>
        <v>-0.11594202898550725</v>
      </c>
    </row>
    <row r="190" spans="1:19" x14ac:dyDescent="0.25">
      <c r="A190" t="s">
        <v>375</v>
      </c>
      <c r="D190" t="s">
        <v>376</v>
      </c>
      <c r="E190" s="30">
        <v>55</v>
      </c>
      <c r="F190" s="30">
        <v>73</v>
      </c>
      <c r="G190" s="30">
        <v>98</v>
      </c>
      <c r="H190" s="30">
        <v>66</v>
      </c>
      <c r="I190" s="30">
        <v>109</v>
      </c>
      <c r="J190" s="30">
        <v>106</v>
      </c>
      <c r="K190" s="30">
        <v>96</v>
      </c>
      <c r="L190" s="30">
        <v>93</v>
      </c>
      <c r="M190" s="30">
        <v>67</v>
      </c>
      <c r="N190" s="30">
        <v>75</v>
      </c>
      <c r="O190" s="30">
        <v>80</v>
      </c>
      <c r="P190" s="30">
        <v>72</v>
      </c>
      <c r="Q190" s="30">
        <f>VLOOKUP(Number_of_listed_building_consent_decisions[[#This Row],[ONS Code]],[1]TableP124A!$B:$E,4,FALSE)</f>
        <v>84</v>
      </c>
      <c r="R190" s="30">
        <f>Number_of_listed_building_consent_decisions[[#This Row],[2021/22]]-Number_of_listed_building_consent_decisions[[#This Row],[2020/21]]</f>
        <v>12</v>
      </c>
      <c r="S190" s="21">
        <f>Number_of_listed_building_consent_decisions[[#This Row],[Change 
2020/21 to 2021/22]]/Number_of_listed_building_consent_decisions[[#This Row],[2020/21]]</f>
        <v>0.16666666666666666</v>
      </c>
    </row>
    <row r="191" spans="1:19" x14ac:dyDescent="0.25">
      <c r="A191" t="s">
        <v>377</v>
      </c>
      <c r="D191" t="s">
        <v>378</v>
      </c>
      <c r="E191" s="30">
        <v>87</v>
      </c>
      <c r="F191" s="30">
        <v>106</v>
      </c>
      <c r="G191" s="30">
        <v>105</v>
      </c>
      <c r="H191" s="30">
        <v>117</v>
      </c>
      <c r="I191" s="30">
        <v>86</v>
      </c>
      <c r="J191" s="30">
        <v>86</v>
      </c>
      <c r="K191" s="30">
        <v>121</v>
      </c>
      <c r="L191" s="30">
        <v>111</v>
      </c>
      <c r="M191" s="30">
        <v>112</v>
      </c>
      <c r="N191" s="30">
        <v>120</v>
      </c>
      <c r="O191" s="30">
        <v>90</v>
      </c>
      <c r="P191" s="30">
        <v>81</v>
      </c>
      <c r="Q191" s="30">
        <f>VLOOKUP(Number_of_listed_building_consent_decisions[[#This Row],[ONS Code]],[1]TableP124A!$B:$E,4,FALSE)</f>
        <v>72</v>
      </c>
      <c r="R191" s="30">
        <f>Number_of_listed_building_consent_decisions[[#This Row],[2021/22]]-Number_of_listed_building_consent_decisions[[#This Row],[2020/21]]</f>
        <v>-9</v>
      </c>
      <c r="S191" s="21">
        <f>Number_of_listed_building_consent_decisions[[#This Row],[Change 
2020/21 to 2021/22]]/Number_of_listed_building_consent_decisions[[#This Row],[2020/21]]</f>
        <v>-0.1111111111111111</v>
      </c>
    </row>
    <row r="192" spans="1:19" x14ac:dyDescent="0.25">
      <c r="A192" t="s">
        <v>379</v>
      </c>
      <c r="D192" t="s">
        <v>380</v>
      </c>
      <c r="E192" s="30">
        <v>16</v>
      </c>
      <c r="F192" s="30">
        <v>15</v>
      </c>
      <c r="G192" s="30">
        <v>12</v>
      </c>
      <c r="H192" s="30">
        <v>20</v>
      </c>
      <c r="I192" s="30">
        <v>10</v>
      </c>
      <c r="J192" s="30">
        <v>13</v>
      </c>
      <c r="K192" s="30">
        <v>13</v>
      </c>
      <c r="L192" s="30">
        <v>21</v>
      </c>
      <c r="M192" s="30">
        <v>7</v>
      </c>
      <c r="N192" s="30">
        <v>5</v>
      </c>
      <c r="O192" s="30">
        <v>15</v>
      </c>
      <c r="P192" s="30">
        <v>11</v>
      </c>
      <c r="Q192" s="30">
        <f>VLOOKUP(Number_of_listed_building_consent_decisions[[#This Row],[ONS Code]],[1]TableP124A!$B:$E,4,FALSE)</f>
        <v>9</v>
      </c>
      <c r="R192" s="30">
        <f>Number_of_listed_building_consent_decisions[[#This Row],[2021/22]]-Number_of_listed_building_consent_decisions[[#This Row],[2020/21]]</f>
        <v>-2</v>
      </c>
      <c r="S192" s="21">
        <f>Number_of_listed_building_consent_decisions[[#This Row],[Change 
2020/21 to 2021/22]]/Number_of_listed_building_consent_decisions[[#This Row],[2020/21]]</f>
        <v>-0.18181818181818182</v>
      </c>
    </row>
    <row r="193" spans="1:19" x14ac:dyDescent="0.25">
      <c r="A193" t="s">
        <v>381</v>
      </c>
      <c r="D193" t="s">
        <v>382</v>
      </c>
      <c r="E193" s="30">
        <v>81</v>
      </c>
      <c r="F193" s="30">
        <v>83</v>
      </c>
      <c r="G193" s="30">
        <v>73</v>
      </c>
      <c r="H193" s="30">
        <v>74</v>
      </c>
      <c r="I193" s="30">
        <v>66</v>
      </c>
      <c r="J193" s="30">
        <v>97</v>
      </c>
      <c r="K193" s="30">
        <v>60</v>
      </c>
      <c r="L193" s="30">
        <v>85</v>
      </c>
      <c r="M193" s="30">
        <v>77</v>
      </c>
      <c r="N193" s="30">
        <v>64</v>
      </c>
      <c r="O193" s="30">
        <v>49</v>
      </c>
      <c r="P193" s="30">
        <v>46</v>
      </c>
      <c r="Q193" s="30">
        <f>VLOOKUP(Number_of_listed_building_consent_decisions[[#This Row],[ONS Code]],[1]TableP124A!$B:$E,4,FALSE)</f>
        <v>45</v>
      </c>
      <c r="R193" s="30">
        <f>Number_of_listed_building_consent_decisions[[#This Row],[2021/22]]-Number_of_listed_building_consent_decisions[[#This Row],[2020/21]]</f>
        <v>-1</v>
      </c>
      <c r="S193" s="21">
        <f>Number_of_listed_building_consent_decisions[[#This Row],[Change 
2020/21 to 2021/22]]/Number_of_listed_building_consent_decisions[[#This Row],[2020/21]]</f>
        <v>-2.1739130434782608E-2</v>
      </c>
    </row>
    <row r="194" spans="1:19" x14ac:dyDescent="0.25">
      <c r="A194" t="s">
        <v>383</v>
      </c>
      <c r="D194" t="s">
        <v>384</v>
      </c>
      <c r="E194" s="30">
        <v>25</v>
      </c>
      <c r="F194" s="30">
        <v>27</v>
      </c>
      <c r="G194" s="30">
        <v>23</v>
      </c>
      <c r="H194" s="30">
        <v>22</v>
      </c>
      <c r="I194" s="30">
        <v>21</v>
      </c>
      <c r="J194" s="30">
        <v>19</v>
      </c>
      <c r="K194" s="30">
        <v>24</v>
      </c>
      <c r="L194" s="30">
        <v>26</v>
      </c>
      <c r="M194" s="30">
        <v>19</v>
      </c>
      <c r="N194" s="30">
        <v>14</v>
      </c>
      <c r="O194" s="30">
        <v>24</v>
      </c>
      <c r="P194" s="30">
        <v>23</v>
      </c>
      <c r="Q194" s="30">
        <f>VLOOKUP(Number_of_listed_building_consent_decisions[[#This Row],[ONS Code]],[1]TableP124A!$B:$E,4,FALSE)</f>
        <v>19</v>
      </c>
      <c r="R194" s="30">
        <f>Number_of_listed_building_consent_decisions[[#This Row],[2021/22]]-Number_of_listed_building_consent_decisions[[#This Row],[2020/21]]</f>
        <v>-4</v>
      </c>
      <c r="S194" s="21">
        <f>Number_of_listed_building_consent_decisions[[#This Row],[Change 
2020/21 to 2021/22]]/Number_of_listed_building_consent_decisions[[#This Row],[2020/21]]</f>
        <v>-0.17391304347826086</v>
      </c>
    </row>
    <row r="195" spans="1:19" x14ac:dyDescent="0.25">
      <c r="A195" t="s">
        <v>385</v>
      </c>
      <c r="D195" t="s">
        <v>386</v>
      </c>
      <c r="E195" s="30">
        <v>21</v>
      </c>
      <c r="F195" s="30">
        <v>19</v>
      </c>
      <c r="G195" s="30">
        <v>9</v>
      </c>
      <c r="H195" s="30">
        <v>9</v>
      </c>
      <c r="I195" s="30">
        <v>8</v>
      </c>
      <c r="J195" s="30">
        <v>16</v>
      </c>
      <c r="K195" s="30">
        <v>18</v>
      </c>
      <c r="L195" s="30">
        <v>20</v>
      </c>
      <c r="M195" s="30">
        <v>23</v>
      </c>
      <c r="N195" s="30">
        <v>26</v>
      </c>
      <c r="O195" s="30">
        <v>25</v>
      </c>
      <c r="P195" s="30">
        <v>16</v>
      </c>
      <c r="Q195" s="30">
        <f>VLOOKUP(Number_of_listed_building_consent_decisions[[#This Row],[ONS Code]],[1]TableP124A!$B:$E,4,FALSE)</f>
        <v>16</v>
      </c>
      <c r="R195" s="30">
        <f>Number_of_listed_building_consent_decisions[[#This Row],[2021/22]]-Number_of_listed_building_consent_decisions[[#This Row],[2020/21]]</f>
        <v>0</v>
      </c>
      <c r="S195" s="21">
        <f>Number_of_listed_building_consent_decisions[[#This Row],[Change 
2020/21 to 2021/22]]/Number_of_listed_building_consent_decisions[[#This Row],[2020/21]]</f>
        <v>0</v>
      </c>
    </row>
    <row r="196" spans="1:19" x14ac:dyDescent="0.25">
      <c r="A196" t="s">
        <v>387</v>
      </c>
      <c r="D196" t="s">
        <v>388</v>
      </c>
      <c r="E196" s="30">
        <v>52</v>
      </c>
      <c r="F196" s="30">
        <v>59</v>
      </c>
      <c r="G196" s="30">
        <v>48</v>
      </c>
      <c r="H196" s="30">
        <v>42</v>
      </c>
      <c r="I196" s="30">
        <v>49</v>
      </c>
      <c r="J196" s="30">
        <v>58</v>
      </c>
      <c r="K196" s="30">
        <v>52</v>
      </c>
      <c r="L196" s="30">
        <v>52</v>
      </c>
      <c r="M196" s="30">
        <v>49</v>
      </c>
      <c r="N196" s="30">
        <v>56</v>
      </c>
      <c r="O196" s="30">
        <v>51</v>
      </c>
      <c r="P196" s="30">
        <v>64</v>
      </c>
      <c r="Q196" s="30">
        <f>VLOOKUP(Number_of_listed_building_consent_decisions[[#This Row],[ONS Code]],[1]TableP124A!$B:$E,4,FALSE)</f>
        <v>58</v>
      </c>
      <c r="R196" s="30">
        <f>Number_of_listed_building_consent_decisions[[#This Row],[2021/22]]-Number_of_listed_building_consent_decisions[[#This Row],[2020/21]]</f>
        <v>-6</v>
      </c>
      <c r="S196" s="21">
        <f>Number_of_listed_building_consent_decisions[[#This Row],[Change 
2020/21 to 2021/22]]/Number_of_listed_building_consent_decisions[[#This Row],[2020/21]]</f>
        <v>-9.375E-2</v>
      </c>
    </row>
    <row r="197" spans="1:19" x14ac:dyDescent="0.25">
      <c r="A197" t="s">
        <v>389</v>
      </c>
      <c r="D197" t="s">
        <v>390</v>
      </c>
      <c r="E197" s="30">
        <v>1</v>
      </c>
      <c r="F197" s="30">
        <v>0</v>
      </c>
      <c r="G197" s="30" t="s">
        <v>53</v>
      </c>
      <c r="H197" s="30">
        <v>19</v>
      </c>
      <c r="I197" s="30">
        <v>12</v>
      </c>
      <c r="J197" s="30">
        <v>13</v>
      </c>
      <c r="K197" s="30">
        <v>22</v>
      </c>
      <c r="L197" s="30">
        <v>9</v>
      </c>
      <c r="M197" s="30">
        <v>16</v>
      </c>
      <c r="N197" s="30">
        <v>9</v>
      </c>
      <c r="O197" s="30">
        <v>13</v>
      </c>
      <c r="P197" s="30">
        <v>7</v>
      </c>
      <c r="Q197" s="30">
        <f>VLOOKUP(Number_of_listed_building_consent_decisions[[#This Row],[ONS Code]],[1]TableP124A!$B:$E,4,FALSE)</f>
        <v>3</v>
      </c>
      <c r="R197" s="30">
        <f>Number_of_listed_building_consent_decisions[[#This Row],[2021/22]]-Number_of_listed_building_consent_decisions[[#This Row],[2020/21]]</f>
        <v>-4</v>
      </c>
      <c r="S197" s="21">
        <f>Number_of_listed_building_consent_decisions[[#This Row],[Change 
2020/21 to 2021/22]]/Number_of_listed_building_consent_decisions[[#This Row],[2020/21]]</f>
        <v>-0.5714285714285714</v>
      </c>
    </row>
    <row r="198" spans="1:19" x14ac:dyDescent="0.25">
      <c r="D198" t="s">
        <v>805</v>
      </c>
      <c r="E198" s="30">
        <v>12</v>
      </c>
      <c r="F198" s="30">
        <v>11</v>
      </c>
      <c r="G198" s="30" t="s">
        <v>53</v>
      </c>
      <c r="H198" s="30" t="s">
        <v>53</v>
      </c>
      <c r="I198" s="30" t="s">
        <v>53</v>
      </c>
      <c r="J198" s="30" t="s">
        <v>53</v>
      </c>
      <c r="K198" s="30" t="s">
        <v>53</v>
      </c>
      <c r="L198" s="30" t="s">
        <v>53</v>
      </c>
      <c r="M198" s="30" t="s">
        <v>53</v>
      </c>
      <c r="N198" s="30" t="s">
        <v>53</v>
      </c>
      <c r="O198" s="30" t="s">
        <v>53</v>
      </c>
      <c r="P198" s="30" t="s">
        <v>53</v>
      </c>
      <c r="Q198" s="30" t="s">
        <v>53</v>
      </c>
      <c r="R198" s="30" t="s">
        <v>53</v>
      </c>
    </row>
    <row r="199" spans="1:19" x14ac:dyDescent="0.25">
      <c r="A199" t="s">
        <v>392</v>
      </c>
      <c r="D199" t="s">
        <v>393</v>
      </c>
      <c r="E199" s="30">
        <v>248</v>
      </c>
      <c r="F199" s="30">
        <v>207</v>
      </c>
      <c r="G199" s="30">
        <v>239</v>
      </c>
      <c r="H199" s="30">
        <v>283</v>
      </c>
      <c r="I199" s="30">
        <v>211</v>
      </c>
      <c r="J199" s="30">
        <v>266</v>
      </c>
      <c r="K199" s="30">
        <v>255</v>
      </c>
      <c r="L199" s="30">
        <v>289</v>
      </c>
      <c r="M199" s="30">
        <v>257</v>
      </c>
      <c r="N199" s="30">
        <v>231</v>
      </c>
      <c r="O199" s="30">
        <v>241</v>
      </c>
      <c r="P199" s="30">
        <v>242</v>
      </c>
      <c r="Q199" s="30">
        <f>VLOOKUP(Number_of_listed_building_consent_decisions[[#This Row],[ONS Code]],[1]TableP124A!$B:$E,4,FALSE)</f>
        <v>262</v>
      </c>
      <c r="R199" s="30">
        <f>Number_of_listed_building_consent_decisions[[#This Row],[2021/22]]-Number_of_listed_building_consent_decisions[[#This Row],[2020/21]]</f>
        <v>20</v>
      </c>
      <c r="S199" s="21">
        <f>Number_of_listed_building_consent_decisions[[#This Row],[Change 
2020/21 to 2021/22]]/Number_of_listed_building_consent_decisions[[#This Row],[2020/21]]</f>
        <v>8.2644628099173556E-2</v>
      </c>
    </row>
    <row r="200" spans="1:19" s="12" customFormat="1" x14ac:dyDescent="0.25">
      <c r="A200" s="32"/>
      <c r="B200" s="32"/>
      <c r="C200" s="32" t="s">
        <v>394</v>
      </c>
      <c r="D200" s="32"/>
      <c r="E200" s="33"/>
      <c r="F200" s="33"/>
      <c r="G200" s="33"/>
      <c r="H200" s="33"/>
      <c r="I200" s="33"/>
      <c r="J200" s="33"/>
      <c r="K200" s="33"/>
      <c r="L200" s="33"/>
      <c r="M200" s="33"/>
      <c r="N200" s="33"/>
      <c r="O200" s="33"/>
      <c r="P200" s="33"/>
      <c r="Q200" s="33"/>
      <c r="R200" s="33"/>
      <c r="S200" s="35"/>
    </row>
    <row r="201" spans="1:19" x14ac:dyDescent="0.25">
      <c r="A201" t="s">
        <v>395</v>
      </c>
      <c r="D201" t="s">
        <v>396</v>
      </c>
      <c r="E201" s="30">
        <v>14</v>
      </c>
      <c r="F201" s="30">
        <v>24</v>
      </c>
      <c r="G201" s="30">
        <v>22</v>
      </c>
      <c r="H201" s="30">
        <v>21</v>
      </c>
      <c r="I201" s="30">
        <v>22</v>
      </c>
      <c r="J201" s="30">
        <v>23</v>
      </c>
      <c r="K201" s="30">
        <v>16</v>
      </c>
      <c r="L201" s="30">
        <v>28</v>
      </c>
      <c r="M201" s="30">
        <v>36</v>
      </c>
      <c r="N201" s="30">
        <v>21</v>
      </c>
      <c r="O201" s="30">
        <v>24</v>
      </c>
      <c r="P201" s="30">
        <v>21</v>
      </c>
      <c r="Q201" s="30">
        <f>VLOOKUP(Number_of_listed_building_consent_decisions[[#This Row],[ONS Code]],[1]TableP124A!$B:$E,4,FALSE)</f>
        <v>27</v>
      </c>
      <c r="R201" s="30">
        <f>Number_of_listed_building_consent_decisions[[#This Row],[2021/22]]-Number_of_listed_building_consent_decisions[[#This Row],[2020/21]]</f>
        <v>6</v>
      </c>
      <c r="S201" s="21">
        <f>Number_of_listed_building_consent_decisions[[#This Row],[Change 
2020/21 to 2021/22]]/Number_of_listed_building_consent_decisions[[#This Row],[2020/21]]</f>
        <v>0.2857142857142857</v>
      </c>
    </row>
    <row r="202" spans="1:19" x14ac:dyDescent="0.25">
      <c r="A202" t="s">
        <v>397</v>
      </c>
      <c r="D202" t="s">
        <v>398</v>
      </c>
      <c r="E202" s="30">
        <v>92</v>
      </c>
      <c r="F202" s="30" t="s">
        <v>53</v>
      </c>
      <c r="G202" s="30" t="s">
        <v>53</v>
      </c>
      <c r="H202" s="30">
        <v>105</v>
      </c>
      <c r="I202" s="30">
        <v>87</v>
      </c>
      <c r="J202" s="30">
        <v>121</v>
      </c>
      <c r="K202" s="30">
        <v>132</v>
      </c>
      <c r="L202" s="30">
        <v>119</v>
      </c>
      <c r="M202" s="30">
        <v>104</v>
      </c>
      <c r="N202" s="30">
        <v>79</v>
      </c>
      <c r="O202" s="30">
        <v>99</v>
      </c>
      <c r="P202" s="30">
        <v>121</v>
      </c>
      <c r="Q202" s="30">
        <f>VLOOKUP(Number_of_listed_building_consent_decisions[[#This Row],[ONS Code]],[1]TableP124A!$B:$E,4,FALSE)</f>
        <v>110</v>
      </c>
      <c r="R202" s="30">
        <f>Number_of_listed_building_consent_decisions[[#This Row],[2021/22]]-Number_of_listed_building_consent_decisions[[#This Row],[2020/21]]</f>
        <v>-11</v>
      </c>
      <c r="S202" s="21">
        <f>Number_of_listed_building_consent_decisions[[#This Row],[Change 
2020/21 to 2021/22]]/Number_of_listed_building_consent_decisions[[#This Row],[2020/21]]</f>
        <v>-9.0909090909090912E-2</v>
      </c>
    </row>
    <row r="203" spans="1:19" x14ac:dyDescent="0.25">
      <c r="A203" t="s">
        <v>399</v>
      </c>
      <c r="D203" t="s">
        <v>400</v>
      </c>
      <c r="E203" s="30">
        <v>229</v>
      </c>
      <c r="F203" s="30">
        <v>245</v>
      </c>
      <c r="G203" s="30">
        <v>261</v>
      </c>
      <c r="H203" s="30">
        <v>247</v>
      </c>
      <c r="I203" s="30">
        <v>269</v>
      </c>
      <c r="J203" s="30">
        <v>278</v>
      </c>
      <c r="K203" s="30">
        <v>228</v>
      </c>
      <c r="L203" s="30">
        <v>270</v>
      </c>
      <c r="M203" s="30">
        <v>224</v>
      </c>
      <c r="N203" s="30">
        <v>159</v>
      </c>
      <c r="O203" s="30">
        <v>159</v>
      </c>
      <c r="P203" s="30">
        <v>136</v>
      </c>
      <c r="Q203" s="30">
        <f>VLOOKUP(Number_of_listed_building_consent_decisions[[#This Row],[ONS Code]],[1]TableP124A!$B:$E,4,FALSE)</f>
        <v>181</v>
      </c>
      <c r="R203" s="30">
        <f>Number_of_listed_building_consent_decisions[[#This Row],[2021/22]]-Number_of_listed_building_consent_decisions[[#This Row],[2020/21]]</f>
        <v>45</v>
      </c>
      <c r="S203" s="21">
        <f>Number_of_listed_building_consent_decisions[[#This Row],[Change 
2020/21 to 2021/22]]/Number_of_listed_building_consent_decisions[[#This Row],[2020/21]]</f>
        <v>0.33088235294117646</v>
      </c>
    </row>
    <row r="204" spans="1:19" x14ac:dyDescent="0.25">
      <c r="A204" t="s">
        <v>401</v>
      </c>
      <c r="D204" t="s">
        <v>402</v>
      </c>
      <c r="E204" s="30">
        <v>17</v>
      </c>
      <c r="F204" s="30">
        <v>19</v>
      </c>
      <c r="G204" s="30">
        <v>14</v>
      </c>
      <c r="H204" s="30">
        <v>27</v>
      </c>
      <c r="I204" s="30">
        <v>45</v>
      </c>
      <c r="J204" s="30">
        <v>34</v>
      </c>
      <c r="K204" s="30">
        <v>21</v>
      </c>
      <c r="L204" s="30">
        <v>22</v>
      </c>
      <c r="M204" s="30">
        <v>16</v>
      </c>
      <c r="N204" s="30">
        <v>27</v>
      </c>
      <c r="O204" s="30">
        <v>36</v>
      </c>
      <c r="P204" s="30">
        <v>32</v>
      </c>
      <c r="Q204" s="30">
        <f>VLOOKUP(Number_of_listed_building_consent_decisions[[#This Row],[ONS Code]],[1]TableP124A!$B:$E,4,FALSE)</f>
        <v>27</v>
      </c>
      <c r="R204" s="30">
        <f>Number_of_listed_building_consent_decisions[[#This Row],[2021/22]]-Number_of_listed_building_consent_decisions[[#This Row],[2020/21]]</f>
        <v>-5</v>
      </c>
      <c r="S204" s="21">
        <f>Number_of_listed_building_consent_decisions[[#This Row],[Change 
2020/21 to 2021/22]]/Number_of_listed_building_consent_decisions[[#This Row],[2020/21]]</f>
        <v>-0.15625</v>
      </c>
    </row>
    <row r="205" spans="1:19" x14ac:dyDescent="0.25">
      <c r="A205" t="s">
        <v>403</v>
      </c>
      <c r="D205" t="s">
        <v>404</v>
      </c>
      <c r="E205" s="30" t="s">
        <v>53</v>
      </c>
      <c r="F205" s="30">
        <v>107</v>
      </c>
      <c r="G205" s="30">
        <v>122</v>
      </c>
      <c r="H205" s="30">
        <v>108</v>
      </c>
      <c r="I205" s="30">
        <v>138</v>
      </c>
      <c r="J205" s="30">
        <v>130</v>
      </c>
      <c r="K205" s="30">
        <v>123</v>
      </c>
      <c r="L205" s="30">
        <v>91</v>
      </c>
      <c r="M205" s="30">
        <v>98</v>
      </c>
      <c r="N205" s="30">
        <v>95</v>
      </c>
      <c r="O205" s="30">
        <v>114</v>
      </c>
      <c r="P205" s="30">
        <v>119</v>
      </c>
      <c r="Q205" s="30">
        <f>VLOOKUP(Number_of_listed_building_consent_decisions[[#This Row],[ONS Code]],[1]TableP124A!$B:$E,4,FALSE)</f>
        <v>101</v>
      </c>
      <c r="R205" s="30">
        <f>Number_of_listed_building_consent_decisions[[#This Row],[2021/22]]-Number_of_listed_building_consent_decisions[[#This Row],[2020/21]]</f>
        <v>-18</v>
      </c>
      <c r="S205" s="21">
        <f>Number_of_listed_building_consent_decisions[[#This Row],[Change 
2020/21 to 2021/22]]/Number_of_listed_building_consent_decisions[[#This Row],[2020/21]]</f>
        <v>-0.15126050420168066</v>
      </c>
    </row>
    <row r="206" spans="1:19" x14ac:dyDescent="0.25">
      <c r="A206" t="s">
        <v>405</v>
      </c>
      <c r="D206" t="s">
        <v>406</v>
      </c>
      <c r="E206" s="30">
        <v>73</v>
      </c>
      <c r="F206" s="30" t="s">
        <v>53</v>
      </c>
      <c r="G206" s="30">
        <v>101</v>
      </c>
      <c r="H206" s="30">
        <v>77</v>
      </c>
      <c r="I206" s="30">
        <v>92</v>
      </c>
      <c r="J206" s="30">
        <v>119</v>
      </c>
      <c r="K206" s="30">
        <v>109</v>
      </c>
      <c r="L206" s="30">
        <v>102</v>
      </c>
      <c r="M206" s="30">
        <v>92</v>
      </c>
      <c r="N206" s="30">
        <v>88</v>
      </c>
      <c r="O206" s="30">
        <v>99</v>
      </c>
      <c r="P206" s="30">
        <v>73</v>
      </c>
      <c r="Q206" s="30">
        <f>VLOOKUP(Number_of_listed_building_consent_decisions[[#This Row],[ONS Code]],[1]TableP124A!$B:$E,4,FALSE)</f>
        <v>77</v>
      </c>
      <c r="R206" s="30">
        <f>Number_of_listed_building_consent_decisions[[#This Row],[2021/22]]-Number_of_listed_building_consent_decisions[[#This Row],[2020/21]]</f>
        <v>4</v>
      </c>
      <c r="S206" s="21">
        <f>Number_of_listed_building_consent_decisions[[#This Row],[Change 
2020/21 to 2021/22]]/Number_of_listed_building_consent_decisions[[#This Row],[2020/21]]</f>
        <v>5.4794520547945202E-2</v>
      </c>
    </row>
    <row r="207" spans="1:19" x14ac:dyDescent="0.25">
      <c r="A207" t="s">
        <v>407</v>
      </c>
      <c r="D207" t="s">
        <v>408</v>
      </c>
      <c r="E207" s="30">
        <v>5</v>
      </c>
      <c r="F207" s="30">
        <v>12</v>
      </c>
      <c r="G207" s="30">
        <v>14</v>
      </c>
      <c r="H207" s="30">
        <v>11</v>
      </c>
      <c r="I207" s="30">
        <v>10</v>
      </c>
      <c r="J207" s="30">
        <v>16</v>
      </c>
      <c r="K207" s="30">
        <v>14</v>
      </c>
      <c r="L207" s="30">
        <v>8</v>
      </c>
      <c r="M207" s="30">
        <v>15</v>
      </c>
      <c r="N207" s="30">
        <v>14</v>
      </c>
      <c r="O207" s="30">
        <v>11</v>
      </c>
      <c r="P207" s="30">
        <v>15</v>
      </c>
      <c r="Q207" s="30">
        <f>VLOOKUP(Number_of_listed_building_consent_decisions[[#This Row],[ONS Code]],[1]TableP124A!$B:$E,4,FALSE)</f>
        <v>10</v>
      </c>
      <c r="R207" s="30">
        <f>Number_of_listed_building_consent_decisions[[#This Row],[2021/22]]-Number_of_listed_building_consent_decisions[[#This Row],[2020/21]]</f>
        <v>-5</v>
      </c>
      <c r="S207" s="21">
        <f>Number_of_listed_building_consent_decisions[[#This Row],[Change 
2020/21 to 2021/22]]/Number_of_listed_building_consent_decisions[[#This Row],[2020/21]]</f>
        <v>-0.33333333333333331</v>
      </c>
    </row>
    <row r="208" spans="1:19" x14ac:dyDescent="0.25">
      <c r="A208" t="s">
        <v>409</v>
      </c>
      <c r="D208" t="s">
        <v>410</v>
      </c>
      <c r="E208" s="30">
        <v>32</v>
      </c>
      <c r="F208" s="30">
        <v>22</v>
      </c>
      <c r="G208" s="30">
        <v>27</v>
      </c>
      <c r="H208" s="30">
        <v>25</v>
      </c>
      <c r="I208" s="30">
        <v>26</v>
      </c>
      <c r="J208" s="30">
        <v>31</v>
      </c>
      <c r="K208" s="30">
        <v>31</v>
      </c>
      <c r="L208" s="30">
        <v>34</v>
      </c>
      <c r="M208" s="30">
        <v>38</v>
      </c>
      <c r="N208" s="30">
        <v>29</v>
      </c>
      <c r="O208" s="30">
        <v>33</v>
      </c>
      <c r="P208" s="30">
        <v>37</v>
      </c>
      <c r="Q208" s="30">
        <f>VLOOKUP(Number_of_listed_building_consent_decisions[[#This Row],[ONS Code]],[1]TableP124A!$B:$E,4,FALSE)</f>
        <v>27</v>
      </c>
      <c r="R208" s="30">
        <f>Number_of_listed_building_consent_decisions[[#This Row],[2021/22]]-Number_of_listed_building_consent_decisions[[#This Row],[2020/21]]</f>
        <v>-10</v>
      </c>
      <c r="S208" s="21">
        <f>Number_of_listed_building_consent_decisions[[#This Row],[Change 
2020/21 to 2021/22]]/Number_of_listed_building_consent_decisions[[#This Row],[2020/21]]</f>
        <v>-0.27027027027027029</v>
      </c>
    </row>
    <row r="209" spans="1:19" x14ac:dyDescent="0.25">
      <c r="A209" t="s">
        <v>411</v>
      </c>
      <c r="D209" t="s">
        <v>412</v>
      </c>
      <c r="E209" s="30">
        <v>3</v>
      </c>
      <c r="F209" s="30">
        <v>5</v>
      </c>
      <c r="G209" s="30">
        <v>8</v>
      </c>
      <c r="H209" s="30">
        <v>11</v>
      </c>
      <c r="I209" s="30">
        <v>3</v>
      </c>
      <c r="J209" s="30">
        <v>6</v>
      </c>
      <c r="K209" s="30">
        <v>10</v>
      </c>
      <c r="L209" s="30">
        <v>13</v>
      </c>
      <c r="M209" s="30">
        <v>11</v>
      </c>
      <c r="N209" s="30">
        <v>5</v>
      </c>
      <c r="O209" s="30">
        <v>9</v>
      </c>
      <c r="P209" s="30">
        <v>8</v>
      </c>
      <c r="Q209" s="30">
        <f>VLOOKUP(Number_of_listed_building_consent_decisions[[#This Row],[ONS Code]],[1]TableP124A!$B:$E,4,FALSE)</f>
        <v>12</v>
      </c>
      <c r="R209" s="30">
        <f>Number_of_listed_building_consent_decisions[[#This Row],[2021/22]]-Number_of_listed_building_consent_decisions[[#This Row],[2020/21]]</f>
        <v>4</v>
      </c>
      <c r="S209" s="21">
        <f>Number_of_listed_building_consent_decisions[[#This Row],[Change 
2020/21 to 2021/22]]/Number_of_listed_building_consent_decisions[[#This Row],[2020/21]]</f>
        <v>0.5</v>
      </c>
    </row>
    <row r="210" spans="1:19" x14ac:dyDescent="0.25">
      <c r="A210" t="s">
        <v>413</v>
      </c>
      <c r="D210" t="s">
        <v>414</v>
      </c>
      <c r="E210" s="30">
        <v>36</v>
      </c>
      <c r="F210" s="30">
        <v>37</v>
      </c>
      <c r="G210" s="30">
        <v>45</v>
      </c>
      <c r="H210" s="30">
        <v>36</v>
      </c>
      <c r="I210" s="30">
        <v>36</v>
      </c>
      <c r="J210" s="30">
        <v>27</v>
      </c>
      <c r="K210" s="30">
        <v>30</v>
      </c>
      <c r="L210" s="30">
        <v>38</v>
      </c>
      <c r="M210" s="30">
        <v>34</v>
      </c>
      <c r="N210" s="30">
        <v>48</v>
      </c>
      <c r="O210" s="30">
        <v>42</v>
      </c>
      <c r="P210" s="30">
        <v>37</v>
      </c>
      <c r="Q210" s="30">
        <f>VLOOKUP(Number_of_listed_building_consent_decisions[[#This Row],[ONS Code]],[1]TableP124A!$B:$E,4,FALSE)</f>
        <v>31</v>
      </c>
      <c r="R210" s="30">
        <f>Number_of_listed_building_consent_decisions[[#This Row],[2021/22]]-Number_of_listed_building_consent_decisions[[#This Row],[2020/21]]</f>
        <v>-6</v>
      </c>
      <c r="S210" s="21">
        <f>Number_of_listed_building_consent_decisions[[#This Row],[Change 
2020/21 to 2021/22]]/Number_of_listed_building_consent_decisions[[#This Row],[2020/21]]</f>
        <v>-0.16216216216216217</v>
      </c>
    </row>
    <row r="211" spans="1:19" s="12" customFormat="1" x14ac:dyDescent="0.25">
      <c r="A211" s="32"/>
      <c r="B211" s="32"/>
      <c r="C211" s="32" t="s">
        <v>806</v>
      </c>
      <c r="D211" s="32"/>
      <c r="E211" s="33"/>
      <c r="F211" s="33"/>
      <c r="G211" s="33"/>
      <c r="H211" s="33"/>
      <c r="I211" s="33"/>
      <c r="J211" s="33"/>
      <c r="K211" s="33"/>
      <c r="L211" s="33"/>
      <c r="M211" s="33"/>
      <c r="N211" s="33"/>
      <c r="O211" s="33"/>
      <c r="P211" s="33"/>
      <c r="Q211" s="33"/>
      <c r="R211" s="33"/>
      <c r="S211" s="35"/>
    </row>
    <row r="212" spans="1:19" x14ac:dyDescent="0.25">
      <c r="A212" t="s">
        <v>416</v>
      </c>
      <c r="D212" t="s">
        <v>417</v>
      </c>
      <c r="E212" s="30">
        <v>66</v>
      </c>
      <c r="F212" s="30">
        <v>97</v>
      </c>
      <c r="G212" s="30">
        <v>79</v>
      </c>
      <c r="H212" s="30">
        <v>84</v>
      </c>
      <c r="I212" s="30">
        <v>84</v>
      </c>
      <c r="J212" s="30">
        <v>82</v>
      </c>
      <c r="K212" s="30">
        <v>79</v>
      </c>
      <c r="L212" s="30">
        <v>71</v>
      </c>
      <c r="M212" s="30">
        <v>74</v>
      </c>
      <c r="N212" s="30">
        <v>105</v>
      </c>
      <c r="O212" s="30">
        <v>86</v>
      </c>
      <c r="P212" s="30">
        <v>107</v>
      </c>
      <c r="Q212" s="30">
        <f>VLOOKUP(Number_of_listed_building_consent_decisions[[#This Row],[ONS Code]],[1]TableP124A!$B:$E,4,FALSE)</f>
        <v>67</v>
      </c>
      <c r="R212" s="30">
        <f>Number_of_listed_building_consent_decisions[[#This Row],[2021/22]]-Number_of_listed_building_consent_decisions[[#This Row],[2020/21]]</f>
        <v>-40</v>
      </c>
      <c r="S212" s="21">
        <f>Number_of_listed_building_consent_decisions[[#This Row],[Change 
2020/21 to 2021/22]]/Number_of_listed_building_consent_decisions[[#This Row],[2020/21]]</f>
        <v>-0.37383177570093457</v>
      </c>
    </row>
    <row r="213" spans="1:19" x14ac:dyDescent="0.25">
      <c r="A213" t="s">
        <v>418</v>
      </c>
      <c r="D213" t="s">
        <v>419</v>
      </c>
      <c r="E213" s="30">
        <v>58</v>
      </c>
      <c r="F213" s="30">
        <v>63</v>
      </c>
      <c r="G213" s="30">
        <v>66</v>
      </c>
      <c r="H213" s="30">
        <v>61</v>
      </c>
      <c r="I213" s="30">
        <v>61</v>
      </c>
      <c r="J213" s="30">
        <v>69</v>
      </c>
      <c r="K213" s="30">
        <v>62</v>
      </c>
      <c r="L213" s="30">
        <v>55</v>
      </c>
      <c r="M213" s="30">
        <v>73</v>
      </c>
      <c r="N213" s="30">
        <v>94</v>
      </c>
      <c r="O213" s="30">
        <v>62</v>
      </c>
      <c r="P213" s="30">
        <v>55</v>
      </c>
      <c r="Q213" s="30">
        <f>VLOOKUP(Number_of_listed_building_consent_decisions[[#This Row],[ONS Code]],[1]TableP124A!$B:$E,4,FALSE)</f>
        <v>64</v>
      </c>
      <c r="R213" s="30">
        <f>Number_of_listed_building_consent_decisions[[#This Row],[2021/22]]-Number_of_listed_building_consent_decisions[[#This Row],[2020/21]]</f>
        <v>9</v>
      </c>
      <c r="S213" s="21">
        <f>Number_of_listed_building_consent_decisions[[#This Row],[Change 
2020/21 to 2021/22]]/Number_of_listed_building_consent_decisions[[#This Row],[2020/21]]</f>
        <v>0.16363636363636364</v>
      </c>
    </row>
    <row r="214" spans="1:19" x14ac:dyDescent="0.25">
      <c r="A214" t="s">
        <v>420</v>
      </c>
      <c r="D214" t="s">
        <v>421</v>
      </c>
      <c r="E214" s="30">
        <v>28</v>
      </c>
      <c r="F214" s="30">
        <v>21</v>
      </c>
      <c r="G214" s="30">
        <v>19</v>
      </c>
      <c r="H214" s="30">
        <v>20</v>
      </c>
      <c r="I214" s="30">
        <v>13</v>
      </c>
      <c r="J214" s="30">
        <v>11</v>
      </c>
      <c r="K214" s="30">
        <v>17</v>
      </c>
      <c r="L214" s="30">
        <v>20</v>
      </c>
      <c r="M214" s="30">
        <v>19</v>
      </c>
      <c r="N214" s="30">
        <v>15</v>
      </c>
      <c r="O214" s="30">
        <v>16</v>
      </c>
      <c r="P214" s="30">
        <v>33</v>
      </c>
      <c r="Q214" s="30">
        <f>VLOOKUP(Number_of_listed_building_consent_decisions[[#This Row],[ONS Code]],[1]TableP124A!$B:$E,4,FALSE)</f>
        <v>30</v>
      </c>
      <c r="R214" s="30">
        <f>Number_of_listed_building_consent_decisions[[#This Row],[2021/22]]-Number_of_listed_building_consent_decisions[[#This Row],[2020/21]]</f>
        <v>-3</v>
      </c>
      <c r="S214" s="21">
        <f>Number_of_listed_building_consent_decisions[[#This Row],[Change 
2020/21 to 2021/22]]/Number_of_listed_building_consent_decisions[[#This Row],[2020/21]]</f>
        <v>-9.0909090909090912E-2</v>
      </c>
    </row>
    <row r="215" spans="1:19" x14ac:dyDescent="0.25">
      <c r="A215" t="s">
        <v>422</v>
      </c>
      <c r="D215" t="s">
        <v>807</v>
      </c>
      <c r="E215" s="30">
        <v>81</v>
      </c>
      <c r="F215" s="30">
        <v>101</v>
      </c>
      <c r="G215" s="30">
        <v>88</v>
      </c>
      <c r="H215" s="30">
        <v>77</v>
      </c>
      <c r="I215" s="30">
        <v>71</v>
      </c>
      <c r="J215" s="30">
        <v>78</v>
      </c>
      <c r="K215" s="30">
        <v>93</v>
      </c>
      <c r="L215" s="30">
        <v>83</v>
      </c>
      <c r="M215" s="30">
        <v>62</v>
      </c>
      <c r="N215" s="30">
        <v>68</v>
      </c>
      <c r="O215" s="30">
        <v>60</v>
      </c>
      <c r="P215" s="30">
        <v>82</v>
      </c>
      <c r="Q215" s="30">
        <f>VLOOKUP(Number_of_listed_building_consent_decisions[[#This Row],[ONS Code]],[1]TableP124A!$B:$E,4,FALSE)</f>
        <v>92</v>
      </c>
      <c r="R215" s="30">
        <f>Number_of_listed_building_consent_decisions[[#This Row],[2021/22]]-Number_of_listed_building_consent_decisions[[#This Row],[2020/21]]</f>
        <v>10</v>
      </c>
      <c r="S215" s="21">
        <f>Number_of_listed_building_consent_decisions[[#This Row],[Change 
2020/21 to 2021/22]]/Number_of_listed_building_consent_decisions[[#This Row],[2020/21]]</f>
        <v>0.12195121951219512</v>
      </c>
    </row>
    <row r="216" spans="1:19" x14ac:dyDescent="0.25">
      <c r="A216" t="s">
        <v>424</v>
      </c>
      <c r="D216" t="s">
        <v>425</v>
      </c>
      <c r="E216" s="30">
        <v>101</v>
      </c>
      <c r="F216" s="30">
        <v>139</v>
      </c>
      <c r="G216" s="30">
        <v>149</v>
      </c>
      <c r="H216" s="30">
        <v>96</v>
      </c>
      <c r="I216" s="30">
        <v>126</v>
      </c>
      <c r="J216" s="30">
        <v>139</v>
      </c>
      <c r="K216" s="30">
        <v>133</v>
      </c>
      <c r="L216" s="30">
        <v>133</v>
      </c>
      <c r="M216" s="30">
        <v>117</v>
      </c>
      <c r="N216" s="30">
        <v>128</v>
      </c>
      <c r="O216" s="30">
        <v>133</v>
      </c>
      <c r="P216" s="30">
        <v>99</v>
      </c>
      <c r="Q216" s="30">
        <f>VLOOKUP(Number_of_listed_building_consent_decisions[[#This Row],[ONS Code]],[1]TableP124A!$B:$E,4,FALSE)</f>
        <v>110</v>
      </c>
      <c r="R216" s="30">
        <f>Number_of_listed_building_consent_decisions[[#This Row],[2021/22]]-Number_of_listed_building_consent_decisions[[#This Row],[2020/21]]</f>
        <v>11</v>
      </c>
      <c r="S216" s="21">
        <f>Number_of_listed_building_consent_decisions[[#This Row],[Change 
2020/21 to 2021/22]]/Number_of_listed_building_consent_decisions[[#This Row],[2020/21]]</f>
        <v>0.1111111111111111</v>
      </c>
    </row>
    <row r="217" spans="1:19" x14ac:dyDescent="0.25">
      <c r="A217" t="s">
        <v>426</v>
      </c>
      <c r="D217" t="s">
        <v>427</v>
      </c>
      <c r="E217" s="30">
        <v>90</v>
      </c>
      <c r="F217" s="30">
        <v>91</v>
      </c>
      <c r="G217" s="30">
        <v>89</v>
      </c>
      <c r="H217" s="30">
        <v>94</v>
      </c>
      <c r="I217" s="30">
        <v>81</v>
      </c>
      <c r="J217" s="30">
        <v>97</v>
      </c>
      <c r="K217" s="30">
        <v>101</v>
      </c>
      <c r="L217" s="30">
        <v>89</v>
      </c>
      <c r="M217" s="30">
        <v>105</v>
      </c>
      <c r="N217" s="30">
        <v>101</v>
      </c>
      <c r="O217" s="30">
        <v>107</v>
      </c>
      <c r="P217" s="30">
        <v>92</v>
      </c>
      <c r="Q217" s="30">
        <f>VLOOKUP(Number_of_listed_building_consent_decisions[[#This Row],[ONS Code]],[1]TableP124A!$B:$E,4,FALSE)</f>
        <v>87</v>
      </c>
      <c r="R217" s="30">
        <f>Number_of_listed_building_consent_decisions[[#This Row],[2021/22]]-Number_of_listed_building_consent_decisions[[#This Row],[2020/21]]</f>
        <v>-5</v>
      </c>
      <c r="S217" s="21">
        <f>Number_of_listed_building_consent_decisions[[#This Row],[Change 
2020/21 to 2021/22]]/Number_of_listed_building_consent_decisions[[#This Row],[2020/21]]</f>
        <v>-5.434782608695652E-2</v>
      </c>
    </row>
    <row r="218" spans="1:19" x14ac:dyDescent="0.25">
      <c r="A218" t="s">
        <v>428</v>
      </c>
      <c r="D218" t="s">
        <v>429</v>
      </c>
      <c r="E218" s="30">
        <v>210</v>
      </c>
      <c r="F218" s="30">
        <v>225</v>
      </c>
      <c r="G218" s="30">
        <v>263</v>
      </c>
      <c r="H218" s="30">
        <v>229</v>
      </c>
      <c r="I218" s="30">
        <v>212</v>
      </c>
      <c r="J218" s="30">
        <v>212</v>
      </c>
      <c r="K218" s="30">
        <v>238</v>
      </c>
      <c r="L218" s="30">
        <v>230</v>
      </c>
      <c r="M218" s="30">
        <v>217</v>
      </c>
      <c r="N218" s="30">
        <v>235</v>
      </c>
      <c r="O218" s="30">
        <v>169</v>
      </c>
      <c r="P218" s="30">
        <v>204</v>
      </c>
      <c r="Q218" s="30">
        <f>VLOOKUP(Number_of_listed_building_consent_decisions[[#This Row],[ONS Code]],[1]TableP124A!$B:$E,4,FALSE)</f>
        <v>199</v>
      </c>
      <c r="R218" s="30">
        <f>Number_of_listed_building_consent_decisions[[#This Row],[2021/22]]-Number_of_listed_building_consent_decisions[[#This Row],[2020/21]]</f>
        <v>-5</v>
      </c>
      <c r="S218" s="21">
        <f>Number_of_listed_building_consent_decisions[[#This Row],[Change 
2020/21 to 2021/22]]/Number_of_listed_building_consent_decisions[[#This Row],[2020/21]]</f>
        <v>-2.4509803921568627E-2</v>
      </c>
    </row>
    <row r="219" spans="1:19" s="12" customFormat="1" x14ac:dyDescent="0.25">
      <c r="A219" s="32"/>
      <c r="B219" s="32"/>
      <c r="C219" s="32" t="s">
        <v>430</v>
      </c>
      <c r="D219" s="32"/>
      <c r="E219" s="33"/>
      <c r="F219" s="33"/>
      <c r="G219" s="33"/>
      <c r="H219" s="33"/>
      <c r="I219" s="33"/>
      <c r="J219" s="33"/>
      <c r="K219" s="33"/>
      <c r="L219" s="33"/>
      <c r="M219" s="33"/>
      <c r="N219" s="33"/>
      <c r="O219" s="33"/>
      <c r="P219" s="33"/>
      <c r="Q219" s="33"/>
      <c r="R219" s="33"/>
      <c r="S219" s="35"/>
    </row>
    <row r="220" spans="1:19" x14ac:dyDescent="0.25">
      <c r="A220" t="s">
        <v>431</v>
      </c>
      <c r="D220" t="s">
        <v>432</v>
      </c>
      <c r="E220" s="30">
        <v>151</v>
      </c>
      <c r="F220" s="30">
        <v>187</v>
      </c>
      <c r="G220" s="30">
        <v>161</v>
      </c>
      <c r="H220" s="30">
        <v>169</v>
      </c>
      <c r="I220" s="30">
        <v>183</v>
      </c>
      <c r="J220" s="30">
        <v>221</v>
      </c>
      <c r="K220" s="30">
        <v>192</v>
      </c>
      <c r="L220" s="30">
        <v>197</v>
      </c>
      <c r="M220" s="30">
        <v>197</v>
      </c>
      <c r="N220" s="30">
        <v>225</v>
      </c>
      <c r="O220" s="30">
        <v>173</v>
      </c>
      <c r="P220" s="30">
        <v>200</v>
      </c>
      <c r="Q220" s="30">
        <f>VLOOKUP(Number_of_listed_building_consent_decisions[[#This Row],[ONS Code]],[1]TableP124A!$B:$E,4,FALSE)</f>
        <v>186</v>
      </c>
      <c r="R220" s="30">
        <f>Number_of_listed_building_consent_decisions[[#This Row],[2021/22]]-Number_of_listed_building_consent_decisions[[#This Row],[2020/21]]</f>
        <v>-14</v>
      </c>
      <c r="S220" s="21">
        <f>Number_of_listed_building_consent_decisions[[#This Row],[Change 
2020/21 to 2021/22]]/Number_of_listed_building_consent_decisions[[#This Row],[2020/21]]</f>
        <v>-7.0000000000000007E-2</v>
      </c>
    </row>
    <row r="221" spans="1:19" ht="17.25" x14ac:dyDescent="0.25">
      <c r="A221" t="s">
        <v>433</v>
      </c>
      <c r="D221" t="s">
        <v>434</v>
      </c>
      <c r="E221" s="30">
        <v>153</v>
      </c>
      <c r="F221" s="30">
        <v>269</v>
      </c>
      <c r="G221" s="30">
        <v>255</v>
      </c>
      <c r="H221" s="30">
        <v>261</v>
      </c>
      <c r="I221" s="30">
        <v>257</v>
      </c>
      <c r="J221" s="30">
        <v>281</v>
      </c>
      <c r="K221" s="30">
        <v>263</v>
      </c>
      <c r="L221" s="30">
        <v>256</v>
      </c>
      <c r="M221" s="30">
        <v>254</v>
      </c>
      <c r="N221" s="30">
        <v>255</v>
      </c>
      <c r="O221" s="30">
        <v>191</v>
      </c>
      <c r="P221" s="30">
        <v>289</v>
      </c>
      <c r="Q221" s="30">
        <f>VLOOKUP(Number_of_listed_building_consent_decisions[[#This Row],[ONS Code]],[1]TableP124A!$B:$E,4,FALSE)</f>
        <v>257</v>
      </c>
      <c r="R221" s="30">
        <f>Number_of_listed_building_consent_decisions[[#This Row],[2021/22]]-Number_of_listed_building_consent_decisions[[#This Row],[2020/21]]</f>
        <v>-32</v>
      </c>
      <c r="S221" s="21">
        <f>Number_of_listed_building_consent_decisions[[#This Row],[Change 
2020/21 to 2021/22]]/Number_of_listed_building_consent_decisions[[#This Row],[2020/21]]</f>
        <v>-0.11072664359861592</v>
      </c>
    </row>
    <row r="222" spans="1:19" x14ac:dyDescent="0.25">
      <c r="A222" t="s">
        <v>435</v>
      </c>
      <c r="D222" t="s">
        <v>436</v>
      </c>
      <c r="E222" s="30">
        <v>29</v>
      </c>
      <c r="F222" s="30">
        <v>40</v>
      </c>
      <c r="G222" s="30">
        <v>41</v>
      </c>
      <c r="H222" s="30">
        <v>42</v>
      </c>
      <c r="I222" s="30">
        <v>47</v>
      </c>
      <c r="J222" s="30">
        <v>48</v>
      </c>
      <c r="K222" s="30">
        <v>55</v>
      </c>
      <c r="L222" s="30">
        <v>39</v>
      </c>
      <c r="M222" s="30">
        <v>58</v>
      </c>
      <c r="N222" s="30">
        <v>44</v>
      </c>
      <c r="O222" s="30">
        <v>37</v>
      </c>
      <c r="P222" s="30">
        <v>33</v>
      </c>
      <c r="Q222" s="30">
        <f>VLOOKUP(Number_of_listed_building_consent_decisions[[#This Row],[ONS Code]],[1]TableP124A!$B:$E,4,FALSE)</f>
        <v>35</v>
      </c>
      <c r="R222" s="30">
        <f>Number_of_listed_building_consent_decisions[[#This Row],[2021/22]]-Number_of_listed_building_consent_decisions[[#This Row],[2020/21]]</f>
        <v>2</v>
      </c>
      <c r="S222" s="21">
        <f>Number_of_listed_building_consent_decisions[[#This Row],[Change 
2020/21 to 2021/22]]/Number_of_listed_building_consent_decisions[[#This Row],[2020/21]]</f>
        <v>6.0606060606060608E-2</v>
      </c>
    </row>
    <row r="223" spans="1:19" x14ac:dyDescent="0.25">
      <c r="A223" t="s">
        <v>437</v>
      </c>
      <c r="D223" t="s">
        <v>438</v>
      </c>
      <c r="E223" s="30">
        <v>180</v>
      </c>
      <c r="F223" s="30">
        <v>203</v>
      </c>
      <c r="G223" s="30">
        <v>192</v>
      </c>
      <c r="H223" s="30">
        <v>187</v>
      </c>
      <c r="I223" s="30">
        <v>192</v>
      </c>
      <c r="J223" s="30">
        <v>230</v>
      </c>
      <c r="K223" s="30">
        <v>197</v>
      </c>
      <c r="L223" s="30">
        <v>184</v>
      </c>
      <c r="M223" s="30">
        <v>210</v>
      </c>
      <c r="N223" s="30">
        <v>199</v>
      </c>
      <c r="O223" s="30">
        <v>137</v>
      </c>
      <c r="P223" s="30">
        <v>200</v>
      </c>
      <c r="Q223" s="30">
        <f>VLOOKUP(Number_of_listed_building_consent_decisions[[#This Row],[ONS Code]],[1]TableP124A!$B:$E,4,FALSE)</f>
        <v>189</v>
      </c>
      <c r="R223" s="30">
        <f>Number_of_listed_building_consent_decisions[[#This Row],[2021/22]]-Number_of_listed_building_consent_decisions[[#This Row],[2020/21]]</f>
        <v>-11</v>
      </c>
      <c r="S223" s="21">
        <f>Number_of_listed_building_consent_decisions[[#This Row],[Change 
2020/21 to 2021/22]]/Number_of_listed_building_consent_decisions[[#This Row],[2020/21]]</f>
        <v>-5.5E-2</v>
      </c>
    </row>
    <row r="224" spans="1:19" ht="17.25" x14ac:dyDescent="0.25">
      <c r="A224" t="s">
        <v>439</v>
      </c>
      <c r="D224" t="s">
        <v>440</v>
      </c>
      <c r="E224" s="30">
        <v>170</v>
      </c>
      <c r="F224" s="30">
        <v>178</v>
      </c>
      <c r="G224" s="30">
        <v>180</v>
      </c>
      <c r="H224" s="30">
        <v>153</v>
      </c>
      <c r="I224" s="30">
        <v>177</v>
      </c>
      <c r="J224" s="30">
        <v>159</v>
      </c>
      <c r="K224" s="30">
        <v>174</v>
      </c>
      <c r="L224" s="30">
        <v>182</v>
      </c>
      <c r="M224" s="30">
        <v>161</v>
      </c>
      <c r="N224" s="30">
        <v>156</v>
      </c>
      <c r="O224" s="30">
        <v>154</v>
      </c>
      <c r="P224" s="30">
        <v>143</v>
      </c>
      <c r="Q224" s="30">
        <f>VLOOKUP(Number_of_listed_building_consent_decisions[[#This Row],[ONS Code]],[1]TableP124A!$B:$E,4,FALSE)</f>
        <v>164</v>
      </c>
      <c r="R224" s="30">
        <f>Number_of_listed_building_consent_decisions[[#This Row],[2021/22]]-Number_of_listed_building_consent_decisions[[#This Row],[2020/21]]</f>
        <v>21</v>
      </c>
      <c r="S224" s="21">
        <f>Number_of_listed_building_consent_decisions[[#This Row],[Change 
2020/21 to 2021/22]]/Number_of_listed_building_consent_decisions[[#This Row],[2020/21]]</f>
        <v>0.14685314685314685</v>
      </c>
    </row>
    <row r="225" spans="1:19" s="12" customFormat="1" x14ac:dyDescent="0.25">
      <c r="A225" s="47" t="s">
        <v>441</v>
      </c>
      <c r="B225" s="47" t="s">
        <v>442</v>
      </c>
      <c r="C225" s="47"/>
      <c r="D225" s="47"/>
      <c r="E225" s="48">
        <v>3919</v>
      </c>
      <c r="F225" s="48">
        <v>4493</v>
      </c>
      <c r="G225" s="48">
        <v>4617</v>
      </c>
      <c r="H225" s="48">
        <v>4825</v>
      </c>
      <c r="I225" s="48">
        <v>5249</v>
      </c>
      <c r="J225" s="48">
        <v>5429</v>
      </c>
      <c r="K225" s="48">
        <v>5525</v>
      </c>
      <c r="L225" s="48">
        <v>5557</v>
      </c>
      <c r="M225" s="48">
        <v>4750</v>
      </c>
      <c r="N225" s="48">
        <v>4499</v>
      </c>
      <c r="O225" s="48">
        <v>4332</v>
      </c>
      <c r="P225" s="48">
        <v>3804</v>
      </c>
      <c r="Q225" s="48">
        <f>VLOOKUP(Number_of_listed_building_consent_decisions[[#This Row],[ONS Code]],[1]TableP124A!$B:$E,4,FALSE)</f>
        <v>3912</v>
      </c>
      <c r="R225" s="48">
        <f>Number_of_listed_building_consent_decisions[[#This Row],[2021/22]]-Number_of_listed_building_consent_decisions[[#This Row],[2020/21]]</f>
        <v>108</v>
      </c>
      <c r="S225" s="136">
        <f>Number_of_listed_building_consent_decisions[[#This Row],[Change 
2020/21 to 2021/22]]/Number_of_listed_building_consent_decisions[[#This Row],[2020/21]]</f>
        <v>2.8391167192429023E-2</v>
      </c>
    </row>
    <row r="226" spans="1:19" x14ac:dyDescent="0.25">
      <c r="A226" t="s">
        <v>443</v>
      </c>
      <c r="D226" t="s">
        <v>444</v>
      </c>
      <c r="E226" s="30">
        <v>2</v>
      </c>
      <c r="F226" s="30">
        <v>0</v>
      </c>
      <c r="G226" s="30">
        <v>3</v>
      </c>
      <c r="H226" s="30">
        <v>3</v>
      </c>
      <c r="I226" s="30">
        <v>3</v>
      </c>
      <c r="J226" s="30">
        <v>3</v>
      </c>
      <c r="K226" s="30">
        <v>1</v>
      </c>
      <c r="L226" s="30">
        <v>10</v>
      </c>
      <c r="M226" s="30">
        <v>4</v>
      </c>
      <c r="N226" s="30">
        <v>0</v>
      </c>
      <c r="O226" s="30">
        <v>8</v>
      </c>
      <c r="P226" s="30">
        <v>4</v>
      </c>
      <c r="Q226" s="30">
        <f>VLOOKUP(Number_of_listed_building_consent_decisions[[#This Row],[ONS Code]],[1]TableP124A!$B:$E,4,FALSE)</f>
        <v>5</v>
      </c>
      <c r="R226" s="30">
        <f>Number_of_listed_building_consent_decisions[[#This Row],[2021/22]]-Number_of_listed_building_consent_decisions[[#This Row],[2020/21]]</f>
        <v>1</v>
      </c>
      <c r="S226" s="21">
        <f>Number_of_listed_building_consent_decisions[[#This Row],[Change 
2020/21 to 2021/22]]/Number_of_listed_building_consent_decisions[[#This Row],[2020/21]]</f>
        <v>0.25</v>
      </c>
    </row>
    <row r="227" spans="1:19" x14ac:dyDescent="0.25">
      <c r="A227" t="s">
        <v>445</v>
      </c>
      <c r="D227" t="s">
        <v>446</v>
      </c>
      <c r="E227" s="30">
        <v>100</v>
      </c>
      <c r="F227" s="30" t="s">
        <v>53</v>
      </c>
      <c r="G227" s="30">
        <v>77</v>
      </c>
      <c r="H227" s="30">
        <v>92</v>
      </c>
      <c r="I227" s="30">
        <v>108</v>
      </c>
      <c r="J227" s="30">
        <v>118</v>
      </c>
      <c r="K227" s="30">
        <v>110</v>
      </c>
      <c r="L227" s="30">
        <v>110</v>
      </c>
      <c r="M227" s="30">
        <v>88</v>
      </c>
      <c r="N227" s="30">
        <v>96</v>
      </c>
      <c r="O227" s="30">
        <v>80</v>
      </c>
      <c r="P227" s="30">
        <v>75</v>
      </c>
      <c r="Q227" s="30">
        <f>VLOOKUP(Number_of_listed_building_consent_decisions[[#This Row],[ONS Code]],[1]TableP124A!$B:$E,4,FALSE)</f>
        <v>83</v>
      </c>
      <c r="R227" s="30">
        <f>Number_of_listed_building_consent_decisions[[#This Row],[2021/22]]-Number_of_listed_building_consent_decisions[[#This Row],[2020/21]]</f>
        <v>8</v>
      </c>
      <c r="S227" s="21">
        <f>Number_of_listed_building_consent_decisions[[#This Row],[Change 
2020/21 to 2021/22]]/Number_of_listed_building_consent_decisions[[#This Row],[2020/21]]</f>
        <v>0.10666666666666667</v>
      </c>
    </row>
    <row r="228" spans="1:19" x14ac:dyDescent="0.25">
      <c r="A228" t="s">
        <v>447</v>
      </c>
      <c r="D228" t="s">
        <v>448</v>
      </c>
      <c r="E228" s="30">
        <v>3</v>
      </c>
      <c r="F228" s="30">
        <v>10</v>
      </c>
      <c r="G228" s="30">
        <v>7</v>
      </c>
      <c r="H228" s="30">
        <v>7</v>
      </c>
      <c r="I228" s="30">
        <v>12</v>
      </c>
      <c r="J228" s="30">
        <v>7</v>
      </c>
      <c r="K228" s="30">
        <v>4</v>
      </c>
      <c r="L228" s="30">
        <v>8</v>
      </c>
      <c r="M228" s="30">
        <v>10</v>
      </c>
      <c r="N228" s="30">
        <v>4</v>
      </c>
      <c r="O228" s="30">
        <v>10</v>
      </c>
      <c r="P228" s="30">
        <v>6</v>
      </c>
      <c r="Q228" s="30">
        <f>VLOOKUP(Number_of_listed_building_consent_decisions[[#This Row],[ONS Code]],[1]TableP124A!$B:$E,4,FALSE)</f>
        <v>3</v>
      </c>
      <c r="R228" s="30">
        <f>Number_of_listed_building_consent_decisions[[#This Row],[2021/22]]-Number_of_listed_building_consent_decisions[[#This Row],[2020/21]]</f>
        <v>-3</v>
      </c>
      <c r="S228" s="21">
        <f>Number_of_listed_building_consent_decisions[[#This Row],[Change 
2020/21 to 2021/22]]/Number_of_listed_building_consent_decisions[[#This Row],[2020/21]]</f>
        <v>-0.5</v>
      </c>
    </row>
    <row r="229" spans="1:19" x14ac:dyDescent="0.25">
      <c r="A229" t="s">
        <v>449</v>
      </c>
      <c r="D229" t="s">
        <v>450</v>
      </c>
      <c r="E229" s="30">
        <v>5</v>
      </c>
      <c r="F229" s="30">
        <v>13</v>
      </c>
      <c r="G229" s="30">
        <v>3</v>
      </c>
      <c r="H229" s="30">
        <v>8</v>
      </c>
      <c r="I229" s="30">
        <v>14</v>
      </c>
      <c r="J229" s="30">
        <v>4</v>
      </c>
      <c r="K229" s="30">
        <v>18</v>
      </c>
      <c r="L229" s="30">
        <v>13</v>
      </c>
      <c r="M229" s="30">
        <v>12</v>
      </c>
      <c r="N229" s="30">
        <v>8</v>
      </c>
      <c r="O229" s="30">
        <v>5</v>
      </c>
      <c r="P229" s="30">
        <v>5</v>
      </c>
      <c r="Q229" s="30">
        <f>VLOOKUP(Number_of_listed_building_consent_decisions[[#This Row],[ONS Code]],[1]TableP124A!$B:$E,4,FALSE)</f>
        <v>1</v>
      </c>
      <c r="R229" s="30">
        <f>Number_of_listed_building_consent_decisions[[#This Row],[2021/22]]-Number_of_listed_building_consent_decisions[[#This Row],[2020/21]]</f>
        <v>-4</v>
      </c>
      <c r="S229" s="21">
        <f>Number_of_listed_building_consent_decisions[[#This Row],[Change 
2020/21 to 2021/22]]/Number_of_listed_building_consent_decisions[[#This Row],[2020/21]]</f>
        <v>-0.8</v>
      </c>
    </row>
    <row r="230" spans="1:19" x14ac:dyDescent="0.25">
      <c r="A230" t="s">
        <v>451</v>
      </c>
      <c r="D230" t="s">
        <v>452</v>
      </c>
      <c r="E230" s="30">
        <v>24</v>
      </c>
      <c r="F230" s="30">
        <v>40</v>
      </c>
      <c r="G230" s="30">
        <v>36</v>
      </c>
      <c r="H230" s="30">
        <v>37</v>
      </c>
      <c r="I230" s="30">
        <v>37</v>
      </c>
      <c r="J230" s="30">
        <v>31</v>
      </c>
      <c r="K230" s="30">
        <v>41</v>
      </c>
      <c r="L230" s="30">
        <v>30</v>
      </c>
      <c r="M230" s="30">
        <v>35</v>
      </c>
      <c r="N230" s="30">
        <v>36</v>
      </c>
      <c r="O230" s="30">
        <v>24</v>
      </c>
      <c r="P230" s="30">
        <v>23</v>
      </c>
      <c r="Q230" s="30">
        <f>VLOOKUP(Number_of_listed_building_consent_decisions[[#This Row],[ONS Code]],[1]TableP124A!$B:$E,4,FALSE)</f>
        <v>18</v>
      </c>
      <c r="R230" s="30">
        <f>Number_of_listed_building_consent_decisions[[#This Row],[2021/22]]-Number_of_listed_building_consent_decisions[[#This Row],[2020/21]]</f>
        <v>-5</v>
      </c>
      <c r="S230" s="21">
        <f>Number_of_listed_building_consent_decisions[[#This Row],[Change 
2020/21 to 2021/22]]/Number_of_listed_building_consent_decisions[[#This Row],[2020/21]]</f>
        <v>-0.21739130434782608</v>
      </c>
    </row>
    <row r="231" spans="1:19" x14ac:dyDescent="0.25">
      <c r="A231" t="s">
        <v>453</v>
      </c>
      <c r="D231" t="s">
        <v>454</v>
      </c>
      <c r="E231" s="30">
        <v>374</v>
      </c>
      <c r="F231" s="30">
        <v>447</v>
      </c>
      <c r="G231" s="30">
        <v>483</v>
      </c>
      <c r="H231" s="30">
        <v>424</v>
      </c>
      <c r="I231" s="30">
        <v>537</v>
      </c>
      <c r="J231" s="30">
        <v>560</v>
      </c>
      <c r="K231" s="30">
        <v>547</v>
      </c>
      <c r="L231" s="30">
        <v>589</v>
      </c>
      <c r="M231" s="30">
        <v>465</v>
      </c>
      <c r="N231" s="30">
        <v>490</v>
      </c>
      <c r="O231" s="30">
        <v>499</v>
      </c>
      <c r="P231" s="30">
        <v>373</v>
      </c>
      <c r="Q231" s="30">
        <f>VLOOKUP(Number_of_listed_building_consent_decisions[[#This Row],[ONS Code]],[1]TableP124A!$B:$E,4,FALSE)</f>
        <v>374</v>
      </c>
      <c r="R231" s="30">
        <f>Number_of_listed_building_consent_decisions[[#This Row],[2021/22]]-Number_of_listed_building_consent_decisions[[#This Row],[2020/21]]</f>
        <v>1</v>
      </c>
      <c r="S231" s="21">
        <f>Number_of_listed_building_consent_decisions[[#This Row],[Change 
2020/21 to 2021/22]]/Number_of_listed_building_consent_decisions[[#This Row],[2020/21]]</f>
        <v>2.6809651474530832E-3</v>
      </c>
    </row>
    <row r="232" spans="1:19" x14ac:dyDescent="0.25">
      <c r="A232" t="s">
        <v>455</v>
      </c>
      <c r="D232" t="s">
        <v>808</v>
      </c>
      <c r="E232" s="30">
        <v>112</v>
      </c>
      <c r="F232" s="30">
        <v>117</v>
      </c>
      <c r="G232" s="30" t="s">
        <v>53</v>
      </c>
      <c r="H232" s="30">
        <v>141</v>
      </c>
      <c r="I232" s="30">
        <v>135</v>
      </c>
      <c r="J232" s="30">
        <v>125</v>
      </c>
      <c r="K232" s="30">
        <v>174</v>
      </c>
      <c r="L232" s="30">
        <v>154</v>
      </c>
      <c r="M232" s="30">
        <v>150</v>
      </c>
      <c r="N232" s="30">
        <v>146</v>
      </c>
      <c r="O232" s="30">
        <v>140</v>
      </c>
      <c r="P232" s="30">
        <v>126</v>
      </c>
      <c r="Q232" s="30">
        <f>VLOOKUP(Number_of_listed_building_consent_decisions[[#This Row],[ONS Code]],[1]TableP124A!$B:$E,4,FALSE)</f>
        <v>140</v>
      </c>
      <c r="R232" s="30">
        <f>Number_of_listed_building_consent_decisions[[#This Row],[2021/22]]-Number_of_listed_building_consent_decisions[[#This Row],[2020/21]]</f>
        <v>14</v>
      </c>
      <c r="S232" s="21">
        <f>Number_of_listed_building_consent_decisions[[#This Row],[Change 
2020/21 to 2021/22]]/Number_of_listed_building_consent_decisions[[#This Row],[2020/21]]</f>
        <v>0.1111111111111111</v>
      </c>
    </row>
    <row r="233" spans="1:19" x14ac:dyDescent="0.25">
      <c r="A233" t="s">
        <v>457</v>
      </c>
      <c r="D233" t="s">
        <v>458</v>
      </c>
      <c r="E233" s="30">
        <v>12</v>
      </c>
      <c r="F233" s="30">
        <v>9</v>
      </c>
      <c r="G233" s="30">
        <v>11</v>
      </c>
      <c r="H233" s="30">
        <v>1</v>
      </c>
      <c r="I233" s="30">
        <v>9</v>
      </c>
      <c r="J233" s="30">
        <v>13</v>
      </c>
      <c r="K233" s="30">
        <v>11</v>
      </c>
      <c r="L233" s="30">
        <v>18</v>
      </c>
      <c r="M233" s="30">
        <v>14</v>
      </c>
      <c r="N233" s="30">
        <v>17</v>
      </c>
      <c r="O233" s="30">
        <v>12</v>
      </c>
      <c r="P233" s="30">
        <v>13</v>
      </c>
      <c r="Q233" s="30">
        <f>VLOOKUP(Number_of_listed_building_consent_decisions[[#This Row],[ONS Code]],[1]TableP124A!$B:$E,4,FALSE)</f>
        <v>8</v>
      </c>
      <c r="R233" s="30">
        <f>Number_of_listed_building_consent_decisions[[#This Row],[2021/22]]-Number_of_listed_building_consent_decisions[[#This Row],[2020/21]]</f>
        <v>-5</v>
      </c>
      <c r="S233" s="21">
        <f>Number_of_listed_building_consent_decisions[[#This Row],[Change 
2020/21 to 2021/22]]/Number_of_listed_building_consent_decisions[[#This Row],[2020/21]]</f>
        <v>-0.38461538461538464</v>
      </c>
    </row>
    <row r="234" spans="1:19" x14ac:dyDescent="0.25">
      <c r="A234" t="s">
        <v>459</v>
      </c>
      <c r="D234" t="s">
        <v>460</v>
      </c>
      <c r="E234" s="30">
        <v>55</v>
      </c>
      <c r="F234" s="30">
        <v>58</v>
      </c>
      <c r="G234" s="30">
        <v>66</v>
      </c>
      <c r="H234" s="30">
        <v>58</v>
      </c>
      <c r="I234" s="30">
        <v>78</v>
      </c>
      <c r="J234" s="30">
        <v>68</v>
      </c>
      <c r="K234" s="30">
        <v>46</v>
      </c>
      <c r="L234" s="30">
        <v>37</v>
      </c>
      <c r="M234" s="30">
        <v>49</v>
      </c>
      <c r="N234" s="30">
        <v>53</v>
      </c>
      <c r="O234" s="30">
        <v>35</v>
      </c>
      <c r="P234" s="30">
        <v>22</v>
      </c>
      <c r="Q234" s="30">
        <f>VLOOKUP(Number_of_listed_building_consent_decisions[[#This Row],[ONS Code]],[1]TableP124A!$B:$E,4,FALSE)</f>
        <v>36</v>
      </c>
      <c r="R234" s="30">
        <f>Number_of_listed_building_consent_decisions[[#This Row],[2021/22]]-Number_of_listed_building_consent_decisions[[#This Row],[2020/21]]</f>
        <v>14</v>
      </c>
      <c r="S234" s="21">
        <f>Number_of_listed_building_consent_decisions[[#This Row],[Change 
2020/21 to 2021/22]]/Number_of_listed_building_consent_decisions[[#This Row],[2020/21]]</f>
        <v>0.63636363636363635</v>
      </c>
    </row>
    <row r="235" spans="1:19" x14ac:dyDescent="0.25">
      <c r="A235" t="s">
        <v>461</v>
      </c>
      <c r="D235" t="s">
        <v>462</v>
      </c>
      <c r="E235" s="30">
        <v>19</v>
      </c>
      <c r="F235" s="30">
        <v>23</v>
      </c>
      <c r="G235" s="30">
        <v>19</v>
      </c>
      <c r="H235" s="30">
        <v>14</v>
      </c>
      <c r="I235" s="30">
        <v>25</v>
      </c>
      <c r="J235" s="30">
        <v>19</v>
      </c>
      <c r="K235" s="30">
        <v>13</v>
      </c>
      <c r="L235" s="30">
        <v>18</v>
      </c>
      <c r="M235" s="30">
        <v>15</v>
      </c>
      <c r="N235" s="30">
        <v>13</v>
      </c>
      <c r="O235" s="30">
        <v>27</v>
      </c>
      <c r="P235" s="30">
        <v>23</v>
      </c>
      <c r="Q235" s="30">
        <f>VLOOKUP(Number_of_listed_building_consent_decisions[[#This Row],[ONS Code]],[1]TableP124A!$B:$E,4,FALSE)</f>
        <v>18</v>
      </c>
      <c r="R235" s="30">
        <f>Number_of_listed_building_consent_decisions[[#This Row],[2021/22]]-Number_of_listed_building_consent_decisions[[#This Row],[2020/21]]</f>
        <v>-5</v>
      </c>
      <c r="S235" s="21">
        <f>Number_of_listed_building_consent_decisions[[#This Row],[Change 
2020/21 to 2021/22]]/Number_of_listed_building_consent_decisions[[#This Row],[2020/21]]</f>
        <v>-0.21739130434782608</v>
      </c>
    </row>
    <row r="236" spans="1:19" x14ac:dyDescent="0.25">
      <c r="A236" t="s">
        <v>463</v>
      </c>
      <c r="D236" t="s">
        <v>464</v>
      </c>
      <c r="E236" s="30">
        <v>94</v>
      </c>
      <c r="F236" s="30">
        <v>112</v>
      </c>
      <c r="G236" s="30">
        <v>98</v>
      </c>
      <c r="H236" s="30">
        <v>83</v>
      </c>
      <c r="I236" s="30">
        <v>88</v>
      </c>
      <c r="J236" s="30">
        <v>109</v>
      </c>
      <c r="K236" s="30">
        <v>101</v>
      </c>
      <c r="L236" s="30">
        <v>114</v>
      </c>
      <c r="M236" s="30">
        <v>91</v>
      </c>
      <c r="N236" s="30">
        <v>76</v>
      </c>
      <c r="O236" s="30">
        <v>73</v>
      </c>
      <c r="P236" s="30">
        <v>86</v>
      </c>
      <c r="Q236" s="30">
        <f>VLOOKUP(Number_of_listed_building_consent_decisions[[#This Row],[ONS Code]],[1]TableP124A!$B:$E,4,FALSE)</f>
        <v>76</v>
      </c>
      <c r="R236" s="30">
        <f>Number_of_listed_building_consent_decisions[[#This Row],[2021/22]]-Number_of_listed_building_consent_decisions[[#This Row],[2020/21]]</f>
        <v>-10</v>
      </c>
      <c r="S236" s="21">
        <f>Number_of_listed_building_consent_decisions[[#This Row],[Change 
2020/21 to 2021/22]]/Number_of_listed_building_consent_decisions[[#This Row],[2020/21]]</f>
        <v>-0.11627906976744186</v>
      </c>
    </row>
    <row r="237" spans="1:19" x14ac:dyDescent="0.25">
      <c r="A237" t="s">
        <v>465</v>
      </c>
      <c r="D237" t="s">
        <v>466</v>
      </c>
      <c r="E237" s="30">
        <v>43</v>
      </c>
      <c r="F237" s="30">
        <v>75</v>
      </c>
      <c r="G237" s="30">
        <v>55</v>
      </c>
      <c r="H237" s="30">
        <v>70</v>
      </c>
      <c r="I237" s="30">
        <v>86</v>
      </c>
      <c r="J237" s="30">
        <v>88</v>
      </c>
      <c r="K237" s="30">
        <v>89</v>
      </c>
      <c r="L237" s="30">
        <v>80</v>
      </c>
      <c r="M237" s="30">
        <v>62</v>
      </c>
      <c r="N237" s="30">
        <v>85</v>
      </c>
      <c r="O237" s="30">
        <v>96</v>
      </c>
      <c r="P237" s="30">
        <v>79</v>
      </c>
      <c r="Q237" s="30">
        <f>VLOOKUP(Number_of_listed_building_consent_decisions[[#This Row],[ONS Code]],[1]TableP124A!$B:$E,4,FALSE)</f>
        <v>101</v>
      </c>
      <c r="R237" s="30">
        <f>Number_of_listed_building_consent_decisions[[#This Row],[2021/22]]-Number_of_listed_building_consent_decisions[[#This Row],[2020/21]]</f>
        <v>22</v>
      </c>
      <c r="S237" s="21">
        <f>Number_of_listed_building_consent_decisions[[#This Row],[Change 
2020/21 to 2021/22]]/Number_of_listed_building_consent_decisions[[#This Row],[2020/21]]</f>
        <v>0.27848101265822783</v>
      </c>
    </row>
    <row r="238" spans="1:19" x14ac:dyDescent="0.25">
      <c r="A238" t="s">
        <v>467</v>
      </c>
      <c r="D238" t="s">
        <v>468</v>
      </c>
      <c r="E238" s="30" t="s">
        <v>53</v>
      </c>
      <c r="F238" s="30">
        <v>43</v>
      </c>
      <c r="G238" s="30" t="s">
        <v>53</v>
      </c>
      <c r="H238" s="30">
        <v>10</v>
      </c>
      <c r="I238" s="30">
        <v>61</v>
      </c>
      <c r="J238" s="30">
        <v>78</v>
      </c>
      <c r="K238" s="30">
        <v>64</v>
      </c>
      <c r="L238" s="30">
        <v>51</v>
      </c>
      <c r="M238" s="30">
        <v>47</v>
      </c>
      <c r="N238" s="30">
        <v>59</v>
      </c>
      <c r="O238" s="30">
        <v>40</v>
      </c>
      <c r="P238" s="30">
        <v>43</v>
      </c>
      <c r="Q238" s="30">
        <f>VLOOKUP(Number_of_listed_building_consent_decisions[[#This Row],[ONS Code]],[1]TableP124A!$B:$E,4,FALSE)</f>
        <v>44</v>
      </c>
      <c r="R238" s="30">
        <f>Number_of_listed_building_consent_decisions[[#This Row],[2021/22]]-Number_of_listed_building_consent_decisions[[#This Row],[2020/21]]</f>
        <v>1</v>
      </c>
      <c r="S238" s="21">
        <f>Number_of_listed_building_consent_decisions[[#This Row],[Change 
2020/21 to 2021/22]]/Number_of_listed_building_consent_decisions[[#This Row],[2020/21]]</f>
        <v>2.3255813953488372E-2</v>
      </c>
    </row>
    <row r="239" spans="1:19" x14ac:dyDescent="0.25">
      <c r="A239" t="s">
        <v>469</v>
      </c>
      <c r="D239" t="s">
        <v>470</v>
      </c>
      <c r="E239" s="30">
        <v>20</v>
      </c>
      <c r="F239" s="30">
        <v>27</v>
      </c>
      <c r="G239" s="30">
        <v>29</v>
      </c>
      <c r="H239" s="30">
        <v>35</v>
      </c>
      <c r="I239" s="30">
        <v>45</v>
      </c>
      <c r="J239" s="30">
        <v>41</v>
      </c>
      <c r="K239" s="30">
        <v>38</v>
      </c>
      <c r="L239" s="30">
        <v>43</v>
      </c>
      <c r="M239" s="30">
        <v>30</v>
      </c>
      <c r="N239" s="30">
        <v>40</v>
      </c>
      <c r="O239" s="30">
        <v>48</v>
      </c>
      <c r="P239" s="30">
        <v>26</v>
      </c>
      <c r="Q239" s="30">
        <f>VLOOKUP(Number_of_listed_building_consent_decisions[[#This Row],[ONS Code]],[1]TableP124A!$B:$E,4,FALSE)</f>
        <v>26</v>
      </c>
      <c r="R239" s="30">
        <f>Number_of_listed_building_consent_decisions[[#This Row],[2021/22]]-Number_of_listed_building_consent_decisions[[#This Row],[2020/21]]</f>
        <v>0</v>
      </c>
      <c r="S239" s="21">
        <f>Number_of_listed_building_consent_decisions[[#This Row],[Change 
2020/21 to 2021/22]]/Number_of_listed_building_consent_decisions[[#This Row],[2020/21]]</f>
        <v>0</v>
      </c>
    </row>
    <row r="240" spans="1:19" x14ac:dyDescent="0.25">
      <c r="A240" t="s">
        <v>471</v>
      </c>
      <c r="D240" t="s">
        <v>472</v>
      </c>
      <c r="E240" s="30">
        <v>28</v>
      </c>
      <c r="F240" s="30">
        <v>27</v>
      </c>
      <c r="G240" s="30">
        <v>32</v>
      </c>
      <c r="H240" s="30">
        <v>31</v>
      </c>
      <c r="I240" s="30">
        <v>26</v>
      </c>
      <c r="J240" s="30">
        <v>33</v>
      </c>
      <c r="K240" s="30">
        <v>31</v>
      </c>
      <c r="L240" s="30">
        <v>30</v>
      </c>
      <c r="M240" s="30">
        <v>29</v>
      </c>
      <c r="N240" s="30">
        <v>11</v>
      </c>
      <c r="O240" s="30">
        <v>24</v>
      </c>
      <c r="P240" s="30">
        <v>24</v>
      </c>
      <c r="Q240" s="30">
        <f>VLOOKUP(Number_of_listed_building_consent_decisions[[#This Row],[ONS Code]],[1]TableP124A!$B:$E,4,FALSE)</f>
        <v>30</v>
      </c>
      <c r="R240" s="30">
        <f>Number_of_listed_building_consent_decisions[[#This Row],[2021/22]]-Number_of_listed_building_consent_decisions[[#This Row],[2020/21]]</f>
        <v>6</v>
      </c>
      <c r="S240" s="21">
        <f>Number_of_listed_building_consent_decisions[[#This Row],[Change 
2020/21 to 2021/22]]/Number_of_listed_building_consent_decisions[[#This Row],[2020/21]]</f>
        <v>0.25</v>
      </c>
    </row>
    <row r="241" spans="1:19" x14ac:dyDescent="0.25">
      <c r="A241" t="s">
        <v>473</v>
      </c>
      <c r="D241" t="s">
        <v>474</v>
      </c>
      <c r="E241" s="30">
        <v>9</v>
      </c>
      <c r="F241" s="30">
        <v>17</v>
      </c>
      <c r="G241" s="30">
        <v>12</v>
      </c>
      <c r="H241" s="30">
        <v>3</v>
      </c>
      <c r="I241" s="30">
        <v>10</v>
      </c>
      <c r="J241" s="30">
        <v>11</v>
      </c>
      <c r="K241" s="30">
        <v>7</v>
      </c>
      <c r="L241" s="30">
        <v>13</v>
      </c>
      <c r="M241" s="30">
        <v>7</v>
      </c>
      <c r="N241" s="30">
        <v>9</v>
      </c>
      <c r="O241" s="30">
        <v>5</v>
      </c>
      <c r="P241" s="30">
        <v>3</v>
      </c>
      <c r="Q241" s="30">
        <f>VLOOKUP(Number_of_listed_building_consent_decisions[[#This Row],[ONS Code]],[1]TableP124A!$B:$E,4,FALSE)</f>
        <v>17</v>
      </c>
      <c r="R241" s="30">
        <f>Number_of_listed_building_consent_decisions[[#This Row],[2021/22]]-Number_of_listed_building_consent_decisions[[#This Row],[2020/21]]</f>
        <v>14</v>
      </c>
      <c r="S241" s="21">
        <f>Number_of_listed_building_consent_decisions[[#This Row],[Change 
2020/21 to 2021/22]]/Number_of_listed_building_consent_decisions[[#This Row],[2020/21]]</f>
        <v>4.666666666666667</v>
      </c>
    </row>
    <row r="242" spans="1:19" x14ac:dyDescent="0.25">
      <c r="A242" t="s">
        <v>475</v>
      </c>
      <c r="D242" t="s">
        <v>476</v>
      </c>
      <c r="E242" s="30">
        <v>20</v>
      </c>
      <c r="F242" s="30" t="s">
        <v>53</v>
      </c>
      <c r="G242" s="30">
        <v>51</v>
      </c>
      <c r="H242" s="30">
        <v>44</v>
      </c>
      <c r="I242" s="30">
        <v>36</v>
      </c>
      <c r="J242" s="30">
        <v>31</v>
      </c>
      <c r="K242" s="30">
        <v>38</v>
      </c>
      <c r="L242" s="30">
        <v>36</v>
      </c>
      <c r="M242" s="30">
        <v>47</v>
      </c>
      <c r="N242" s="30">
        <v>41</v>
      </c>
      <c r="O242" s="30">
        <v>40</v>
      </c>
      <c r="P242" s="30">
        <v>32</v>
      </c>
      <c r="Q242" s="30">
        <f>VLOOKUP(Number_of_listed_building_consent_decisions[[#This Row],[ONS Code]],[1]TableP124A!$B:$E,4,FALSE)</f>
        <v>31</v>
      </c>
      <c r="R242" s="30">
        <f>Number_of_listed_building_consent_decisions[[#This Row],[2021/22]]-Number_of_listed_building_consent_decisions[[#This Row],[2020/21]]</f>
        <v>-1</v>
      </c>
      <c r="S242" s="21">
        <f>Number_of_listed_building_consent_decisions[[#This Row],[Change 
2020/21 to 2021/22]]/Number_of_listed_building_consent_decisions[[#This Row],[2020/21]]</f>
        <v>-3.125E-2</v>
      </c>
    </row>
    <row r="243" spans="1:19" x14ac:dyDescent="0.25">
      <c r="A243" t="s">
        <v>477</v>
      </c>
      <c r="D243" t="s">
        <v>478</v>
      </c>
      <c r="E243" s="30">
        <v>50</v>
      </c>
      <c r="F243" s="30">
        <v>73</v>
      </c>
      <c r="G243" s="30">
        <v>61</v>
      </c>
      <c r="H243" s="30">
        <v>47</v>
      </c>
      <c r="I243" s="30">
        <v>37</v>
      </c>
      <c r="J243" s="30">
        <v>46</v>
      </c>
      <c r="K243" s="30">
        <v>78</v>
      </c>
      <c r="L243" s="30">
        <v>64</v>
      </c>
      <c r="M243" s="30">
        <v>46</v>
      </c>
      <c r="N243" s="30">
        <v>51</v>
      </c>
      <c r="O243" s="30">
        <v>42</v>
      </c>
      <c r="P243" s="30">
        <v>50</v>
      </c>
      <c r="Q243" s="30">
        <f>VLOOKUP(Number_of_listed_building_consent_decisions[[#This Row],[ONS Code]],[1]TableP124A!$B:$E,4,FALSE)</f>
        <v>35</v>
      </c>
      <c r="R243" s="30">
        <f>Number_of_listed_building_consent_decisions[[#This Row],[2021/22]]-Number_of_listed_building_consent_decisions[[#This Row],[2020/21]]</f>
        <v>-15</v>
      </c>
      <c r="S243" s="21">
        <f>Number_of_listed_building_consent_decisions[[#This Row],[Change 
2020/21 to 2021/22]]/Number_of_listed_building_consent_decisions[[#This Row],[2020/21]]</f>
        <v>-0.3</v>
      </c>
    </row>
    <row r="244" spans="1:19" x14ac:dyDescent="0.25">
      <c r="A244" t="s">
        <v>479</v>
      </c>
      <c r="D244" t="s">
        <v>480</v>
      </c>
      <c r="E244" s="30">
        <v>278</v>
      </c>
      <c r="F244" s="30">
        <v>327</v>
      </c>
      <c r="G244" s="30">
        <v>318</v>
      </c>
      <c r="H244" s="30">
        <v>296</v>
      </c>
      <c r="I244" s="30">
        <v>314</v>
      </c>
      <c r="J244" s="30">
        <v>319</v>
      </c>
      <c r="K244" s="30">
        <v>331</v>
      </c>
      <c r="L244" s="30">
        <v>331</v>
      </c>
      <c r="M244" s="30">
        <v>307</v>
      </c>
      <c r="N244" s="30">
        <v>245</v>
      </c>
      <c r="O244" s="30">
        <v>226</v>
      </c>
      <c r="P244" s="30">
        <v>248</v>
      </c>
      <c r="Q244" s="30">
        <f>VLOOKUP(Number_of_listed_building_consent_decisions[[#This Row],[ONS Code]],[1]TableP124A!$B:$E,4,FALSE)</f>
        <v>218</v>
      </c>
      <c r="R244" s="30">
        <f>Number_of_listed_building_consent_decisions[[#This Row],[2021/22]]-Number_of_listed_building_consent_decisions[[#This Row],[2020/21]]</f>
        <v>-30</v>
      </c>
      <c r="S244" s="21">
        <f>Number_of_listed_building_consent_decisions[[#This Row],[Change 
2020/21 to 2021/22]]/Number_of_listed_building_consent_decisions[[#This Row],[2020/21]]</f>
        <v>-0.12096774193548387</v>
      </c>
    </row>
    <row r="245" spans="1:19" x14ac:dyDescent="0.25">
      <c r="A245" t="s">
        <v>481</v>
      </c>
      <c r="D245" t="s">
        <v>482</v>
      </c>
      <c r="E245" s="30">
        <v>486</v>
      </c>
      <c r="F245" s="30">
        <v>553</v>
      </c>
      <c r="G245" s="30">
        <v>561</v>
      </c>
      <c r="H245" s="30">
        <v>696</v>
      </c>
      <c r="I245" s="30">
        <v>700</v>
      </c>
      <c r="J245" s="30">
        <v>761</v>
      </c>
      <c r="K245" s="30">
        <v>970</v>
      </c>
      <c r="L245" s="30">
        <v>712</v>
      </c>
      <c r="M245" s="30">
        <v>564</v>
      </c>
      <c r="N245" s="30">
        <v>502</v>
      </c>
      <c r="O245" s="30">
        <v>489</v>
      </c>
      <c r="P245" s="30">
        <v>478</v>
      </c>
      <c r="Q245" s="30">
        <f>VLOOKUP(Number_of_listed_building_consent_decisions[[#This Row],[ONS Code]],[1]TableP124A!$B:$E,4,FALSE)</f>
        <v>433</v>
      </c>
      <c r="R245" s="30">
        <f>Number_of_listed_building_consent_decisions[[#This Row],[2021/22]]-Number_of_listed_building_consent_decisions[[#This Row],[2020/21]]</f>
        <v>-45</v>
      </c>
      <c r="S245" s="21">
        <f>Number_of_listed_building_consent_decisions[[#This Row],[Change 
2020/21 to 2021/22]]/Number_of_listed_building_consent_decisions[[#This Row],[2020/21]]</f>
        <v>-9.4142259414225937E-2</v>
      </c>
    </row>
    <row r="246" spans="1:19" x14ac:dyDescent="0.25">
      <c r="A246" t="s">
        <v>483</v>
      </c>
      <c r="D246" t="s">
        <v>809</v>
      </c>
      <c r="E246" s="30">
        <v>17</v>
      </c>
      <c r="F246" s="30">
        <v>15</v>
      </c>
      <c r="G246" s="30">
        <v>24</v>
      </c>
      <c r="H246" s="30">
        <v>24</v>
      </c>
      <c r="I246" s="30">
        <v>17</v>
      </c>
      <c r="J246" s="30">
        <v>22</v>
      </c>
      <c r="K246" s="30">
        <v>32</v>
      </c>
      <c r="L246" s="30">
        <v>22</v>
      </c>
      <c r="M246" s="30">
        <v>31</v>
      </c>
      <c r="N246" s="30">
        <v>14</v>
      </c>
      <c r="O246" s="30">
        <v>29</v>
      </c>
      <c r="P246" s="30">
        <v>20</v>
      </c>
      <c r="Q246" s="30">
        <f>VLOOKUP(Number_of_listed_building_consent_decisions[[#This Row],[ONS Code]],[1]TableP124A!$B:$E,4,FALSE)</f>
        <v>19</v>
      </c>
      <c r="R246" s="30">
        <f>Number_of_listed_building_consent_decisions[[#This Row],[2021/22]]-Number_of_listed_building_consent_decisions[[#This Row],[2020/21]]</f>
        <v>-1</v>
      </c>
      <c r="S246" s="21">
        <f>Number_of_listed_building_consent_decisions[[#This Row],[Change 
2020/21 to 2021/22]]/Number_of_listed_building_consent_decisions[[#This Row],[2020/21]]</f>
        <v>-0.05</v>
      </c>
    </row>
    <row r="247" spans="1:19" x14ac:dyDescent="0.25">
      <c r="A247" t="s">
        <v>485</v>
      </c>
      <c r="D247" t="s">
        <v>486</v>
      </c>
      <c r="E247" s="30">
        <v>113</v>
      </c>
      <c r="F247" s="30">
        <v>152</v>
      </c>
      <c r="G247" s="30">
        <v>117</v>
      </c>
      <c r="H247" s="30">
        <v>147</v>
      </c>
      <c r="I247" s="30">
        <v>143</v>
      </c>
      <c r="J247" s="30">
        <v>148</v>
      </c>
      <c r="K247" s="30">
        <v>152</v>
      </c>
      <c r="L247" s="30">
        <v>169</v>
      </c>
      <c r="M247" s="30">
        <v>113</v>
      </c>
      <c r="N247" s="30">
        <v>157</v>
      </c>
      <c r="O247" s="30">
        <v>146</v>
      </c>
      <c r="P247" s="30">
        <v>152</v>
      </c>
      <c r="Q247" s="30">
        <f>VLOOKUP(Number_of_listed_building_consent_decisions[[#This Row],[ONS Code]],[1]TableP124A!$B:$E,4,FALSE)</f>
        <v>133</v>
      </c>
      <c r="R247" s="30">
        <f>Number_of_listed_building_consent_decisions[[#This Row],[2021/22]]-Number_of_listed_building_consent_decisions[[#This Row],[2020/21]]</f>
        <v>-19</v>
      </c>
      <c r="S247" s="21">
        <f>Number_of_listed_building_consent_decisions[[#This Row],[Change 
2020/21 to 2021/22]]/Number_of_listed_building_consent_decisions[[#This Row],[2020/21]]</f>
        <v>-0.125</v>
      </c>
    </row>
    <row r="248" spans="1:19" x14ac:dyDescent="0.25">
      <c r="A248" t="s">
        <v>487</v>
      </c>
      <c r="D248" t="s">
        <v>488</v>
      </c>
      <c r="E248" s="30">
        <v>28</v>
      </c>
      <c r="F248" s="30">
        <v>25</v>
      </c>
      <c r="G248" s="30" t="s">
        <v>53</v>
      </c>
      <c r="H248" s="30">
        <v>50</v>
      </c>
      <c r="I248" s="30">
        <v>27</v>
      </c>
      <c r="J248" s="30">
        <v>40</v>
      </c>
      <c r="K248" s="30">
        <v>43</v>
      </c>
      <c r="L248" s="30">
        <v>42</v>
      </c>
      <c r="M248" s="30">
        <v>54</v>
      </c>
      <c r="N248" s="30">
        <v>31</v>
      </c>
      <c r="O248" s="30">
        <v>50</v>
      </c>
      <c r="P248" s="30">
        <v>34</v>
      </c>
      <c r="Q248" s="30">
        <f>VLOOKUP(Number_of_listed_building_consent_decisions[[#This Row],[ONS Code]],[1]TableP124A!$B:$E,4,FALSE)</f>
        <v>33</v>
      </c>
      <c r="R248" s="30">
        <f>Number_of_listed_building_consent_decisions[[#This Row],[2021/22]]-Number_of_listed_building_consent_decisions[[#This Row],[2020/21]]</f>
        <v>-1</v>
      </c>
      <c r="S248" s="21">
        <f>Number_of_listed_building_consent_decisions[[#This Row],[Change 
2020/21 to 2021/22]]/Number_of_listed_building_consent_decisions[[#This Row],[2020/21]]</f>
        <v>-2.9411764705882353E-2</v>
      </c>
    </row>
    <row r="249" spans="1:19" x14ac:dyDescent="0.25">
      <c r="A249" t="s">
        <v>489</v>
      </c>
      <c r="D249" t="s">
        <v>490</v>
      </c>
      <c r="H249" s="30">
        <v>1</v>
      </c>
      <c r="I249" s="30">
        <v>2</v>
      </c>
      <c r="J249" s="30">
        <v>0</v>
      </c>
      <c r="K249" s="30">
        <v>6</v>
      </c>
      <c r="L249" s="30">
        <v>2</v>
      </c>
      <c r="M249" s="30">
        <v>5</v>
      </c>
      <c r="N249" s="30">
        <v>5</v>
      </c>
      <c r="O249" s="30">
        <v>0</v>
      </c>
      <c r="P249" s="30">
        <v>7</v>
      </c>
      <c r="Q249" s="30">
        <f>VLOOKUP(Number_of_listed_building_consent_decisions[[#This Row],[ONS Code]],[1]TableP124A!$B:$E,4,FALSE)</f>
        <v>2</v>
      </c>
      <c r="R249" s="30">
        <f>Number_of_listed_building_consent_decisions[[#This Row],[2021/22]]-Number_of_listed_building_consent_decisions[[#This Row],[2020/21]]</f>
        <v>-5</v>
      </c>
      <c r="S249" s="21">
        <f>Number_of_listed_building_consent_decisions[[#This Row],[Change 
2020/21 to 2021/22]]/Number_of_listed_building_consent_decisions[[#This Row],[2020/21]]</f>
        <v>-0.7142857142857143</v>
      </c>
    </row>
    <row r="250" spans="1:19" x14ac:dyDescent="0.25">
      <c r="D250" t="s">
        <v>810</v>
      </c>
      <c r="E250" s="30">
        <v>2</v>
      </c>
      <c r="F250" s="30">
        <v>5</v>
      </c>
      <c r="G250" s="30">
        <v>0</v>
      </c>
      <c r="H250" s="30">
        <v>0</v>
      </c>
      <c r="I250" s="30">
        <v>0</v>
      </c>
      <c r="J250" s="30">
        <v>0</v>
      </c>
      <c r="K250" s="30">
        <v>0</v>
      </c>
      <c r="L250" s="30">
        <v>0</v>
      </c>
      <c r="M250" s="30">
        <v>0</v>
      </c>
      <c r="N250" s="30">
        <v>0</v>
      </c>
      <c r="O250" s="30">
        <v>0</v>
      </c>
      <c r="P250" s="30" t="s">
        <v>53</v>
      </c>
      <c r="Q250" s="30" t="s">
        <v>53</v>
      </c>
      <c r="R250" s="30" t="s">
        <v>53</v>
      </c>
    </row>
    <row r="251" spans="1:19" x14ac:dyDescent="0.25">
      <c r="A251" t="s">
        <v>492</v>
      </c>
      <c r="D251" t="s">
        <v>493</v>
      </c>
      <c r="E251" s="30">
        <v>33</v>
      </c>
      <c r="F251" s="30">
        <v>25</v>
      </c>
      <c r="G251" s="30">
        <v>28</v>
      </c>
      <c r="H251" s="30">
        <v>23</v>
      </c>
      <c r="I251" s="30">
        <v>30</v>
      </c>
      <c r="J251" s="30">
        <v>30</v>
      </c>
      <c r="K251" s="30">
        <v>29</v>
      </c>
      <c r="L251" s="30">
        <v>29</v>
      </c>
      <c r="M251" s="30">
        <v>24</v>
      </c>
      <c r="N251" s="30">
        <v>21</v>
      </c>
      <c r="O251" s="30">
        <v>28</v>
      </c>
      <c r="P251" s="30">
        <v>25</v>
      </c>
      <c r="Q251" s="30">
        <f>VLOOKUP(Number_of_listed_building_consent_decisions[[#This Row],[ONS Code]],[1]TableP124A!$B:$E,4,FALSE)</f>
        <v>24</v>
      </c>
      <c r="R251" s="30">
        <f>Number_of_listed_building_consent_decisions[[#This Row],[2021/22]]-Number_of_listed_building_consent_decisions[[#This Row],[2020/21]]</f>
        <v>-1</v>
      </c>
      <c r="S251" s="21">
        <f>Number_of_listed_building_consent_decisions[[#This Row],[Change 
2020/21 to 2021/22]]/Number_of_listed_building_consent_decisions[[#This Row],[2020/21]]</f>
        <v>-0.04</v>
      </c>
    </row>
    <row r="252" spans="1:19" x14ac:dyDescent="0.25">
      <c r="A252" t="s">
        <v>494</v>
      </c>
      <c r="D252" t="s">
        <v>495</v>
      </c>
      <c r="E252" s="30">
        <v>9</v>
      </c>
      <c r="F252" s="30">
        <v>6</v>
      </c>
      <c r="G252" s="30">
        <v>8</v>
      </c>
      <c r="H252" s="30">
        <v>11</v>
      </c>
      <c r="I252" s="30">
        <v>11</v>
      </c>
      <c r="J252" s="30">
        <v>19</v>
      </c>
      <c r="K252" s="30">
        <v>7</v>
      </c>
      <c r="L252" s="30">
        <v>11</v>
      </c>
      <c r="M252" s="30">
        <v>11</v>
      </c>
      <c r="N252" s="30">
        <v>18</v>
      </c>
      <c r="O252" s="30">
        <v>11</v>
      </c>
      <c r="P252" s="30">
        <v>7</v>
      </c>
      <c r="Q252" s="30">
        <f>VLOOKUP(Number_of_listed_building_consent_decisions[[#This Row],[ONS Code]],[1]TableP124A!$B:$E,4,FALSE)</f>
        <v>4</v>
      </c>
      <c r="R252" s="30">
        <f>Number_of_listed_building_consent_decisions[[#This Row],[2021/22]]-Number_of_listed_building_consent_decisions[[#This Row],[2020/21]]</f>
        <v>-3</v>
      </c>
      <c r="S252" s="21">
        <f>Number_of_listed_building_consent_decisions[[#This Row],[Change 
2020/21 to 2021/22]]/Number_of_listed_building_consent_decisions[[#This Row],[2020/21]]</f>
        <v>-0.42857142857142855</v>
      </c>
    </row>
    <row r="253" spans="1:19" x14ac:dyDescent="0.25">
      <c r="A253" t="s">
        <v>496</v>
      </c>
      <c r="D253" t="s">
        <v>811</v>
      </c>
      <c r="E253" s="30" t="s">
        <v>53</v>
      </c>
      <c r="F253" s="30" t="s">
        <v>53</v>
      </c>
      <c r="G253" s="30" t="s">
        <v>53</v>
      </c>
      <c r="H253" s="30" t="s">
        <v>53</v>
      </c>
      <c r="I253" s="30" t="s">
        <v>53</v>
      </c>
      <c r="J253" s="30" t="s">
        <v>53</v>
      </c>
      <c r="K253" s="30">
        <v>1</v>
      </c>
      <c r="L253" s="30">
        <v>0</v>
      </c>
      <c r="M253" s="30">
        <v>0</v>
      </c>
      <c r="N253" s="30">
        <v>0</v>
      </c>
      <c r="O253" s="30">
        <v>0</v>
      </c>
      <c r="P253" s="30">
        <v>0</v>
      </c>
      <c r="Q253" s="30">
        <f>VLOOKUP(Number_of_listed_building_consent_decisions[[#This Row],[ONS Code]],[1]TableP124A!$B:$E,4,FALSE)</f>
        <v>0</v>
      </c>
      <c r="R253" s="30" t="s">
        <v>53</v>
      </c>
    </row>
    <row r="254" spans="1:19" x14ac:dyDescent="0.25">
      <c r="A254" t="s">
        <v>498</v>
      </c>
      <c r="D254" t="s">
        <v>499</v>
      </c>
      <c r="E254" s="30">
        <v>11</v>
      </c>
      <c r="F254" s="30">
        <v>16</v>
      </c>
      <c r="G254" s="30">
        <v>10</v>
      </c>
      <c r="H254" s="30">
        <v>13</v>
      </c>
      <c r="I254" s="30">
        <v>16</v>
      </c>
      <c r="J254" s="30">
        <v>14</v>
      </c>
      <c r="K254" s="30">
        <v>13</v>
      </c>
      <c r="L254" s="30">
        <v>15</v>
      </c>
      <c r="M254" s="30">
        <v>9</v>
      </c>
      <c r="N254" s="30">
        <v>12</v>
      </c>
      <c r="O254" s="30">
        <v>15</v>
      </c>
      <c r="P254" s="30">
        <v>11</v>
      </c>
      <c r="Q254" s="30">
        <f>VLOOKUP(Number_of_listed_building_consent_decisions[[#This Row],[ONS Code]],[1]TableP124A!$B:$E,4,FALSE)</f>
        <v>17</v>
      </c>
      <c r="R254" s="30">
        <f>Number_of_listed_building_consent_decisions[[#This Row],[2021/22]]-Number_of_listed_building_consent_decisions[[#This Row],[2020/21]]</f>
        <v>6</v>
      </c>
      <c r="S254" s="21">
        <f>Number_of_listed_building_consent_decisions[[#This Row],[Change 
2020/21 to 2021/22]]/Number_of_listed_building_consent_decisions[[#This Row],[2020/21]]</f>
        <v>0.54545454545454541</v>
      </c>
    </row>
    <row r="255" spans="1:19" x14ac:dyDescent="0.25">
      <c r="A255" t="s">
        <v>500</v>
      </c>
      <c r="D255" t="s">
        <v>812</v>
      </c>
      <c r="E255" s="30">
        <v>111</v>
      </c>
      <c r="F255" s="30">
        <v>115</v>
      </c>
      <c r="G255" s="30">
        <v>94</v>
      </c>
      <c r="H255" s="30">
        <v>129</v>
      </c>
      <c r="I255" s="30">
        <v>152</v>
      </c>
      <c r="J255" s="30">
        <v>132</v>
      </c>
      <c r="K255" s="30">
        <v>134</v>
      </c>
      <c r="L255" s="30">
        <v>107</v>
      </c>
      <c r="M255" s="30">
        <v>93</v>
      </c>
      <c r="N255" s="30">
        <v>127</v>
      </c>
      <c r="O255" s="30">
        <v>96</v>
      </c>
      <c r="P255" s="30">
        <v>87</v>
      </c>
      <c r="Q255" s="30">
        <f>VLOOKUP(Number_of_listed_building_consent_decisions[[#This Row],[ONS Code]],[1]TableP124A!$B:$E,4,FALSE)</f>
        <v>100</v>
      </c>
      <c r="R255" s="30">
        <f>Number_of_listed_building_consent_decisions[[#This Row],[2021/22]]-Number_of_listed_building_consent_decisions[[#This Row],[2020/21]]</f>
        <v>13</v>
      </c>
      <c r="S255" s="21">
        <f>Number_of_listed_building_consent_decisions[[#This Row],[Change 
2020/21 to 2021/22]]/Number_of_listed_building_consent_decisions[[#This Row],[2020/21]]</f>
        <v>0.14942528735632185</v>
      </c>
    </row>
    <row r="256" spans="1:19" x14ac:dyDescent="0.25">
      <c r="A256" t="s">
        <v>502</v>
      </c>
      <c r="D256" t="s">
        <v>503</v>
      </c>
      <c r="E256" s="30">
        <v>130</v>
      </c>
      <c r="F256" s="30">
        <v>142</v>
      </c>
      <c r="G256" s="30">
        <v>169</v>
      </c>
      <c r="H256" s="30">
        <v>156</v>
      </c>
      <c r="I256" s="30">
        <v>143</v>
      </c>
      <c r="J256" s="30">
        <v>152</v>
      </c>
      <c r="K256" s="30">
        <v>209</v>
      </c>
      <c r="L256" s="30">
        <v>228</v>
      </c>
      <c r="M256" s="30">
        <v>179</v>
      </c>
      <c r="N256" s="30">
        <v>168</v>
      </c>
      <c r="O256" s="30">
        <v>137</v>
      </c>
      <c r="P256" s="30">
        <v>134</v>
      </c>
      <c r="Q256" s="30">
        <f>VLOOKUP(Number_of_listed_building_consent_decisions[[#This Row],[ONS Code]],[1]TableP124A!$B:$E,4,FALSE)</f>
        <v>173</v>
      </c>
      <c r="R256" s="30">
        <f>Number_of_listed_building_consent_decisions[[#This Row],[2021/22]]-Number_of_listed_building_consent_decisions[[#This Row],[2020/21]]</f>
        <v>39</v>
      </c>
      <c r="S256" s="21">
        <f>Number_of_listed_building_consent_decisions[[#This Row],[Change 
2020/21 to 2021/22]]/Number_of_listed_building_consent_decisions[[#This Row],[2020/21]]</f>
        <v>0.29104477611940299</v>
      </c>
    </row>
    <row r="257" spans="1:19" x14ac:dyDescent="0.25">
      <c r="A257" t="s">
        <v>504</v>
      </c>
      <c r="D257" t="s">
        <v>505</v>
      </c>
      <c r="E257" s="30">
        <v>24</v>
      </c>
      <c r="F257" s="30">
        <v>21</v>
      </c>
      <c r="G257" s="30">
        <v>12</v>
      </c>
      <c r="H257" s="30">
        <v>11</v>
      </c>
      <c r="I257" s="30">
        <v>13</v>
      </c>
      <c r="J257" s="30">
        <v>19</v>
      </c>
      <c r="K257" s="30">
        <v>21</v>
      </c>
      <c r="L257" s="30">
        <v>20</v>
      </c>
      <c r="M257" s="30">
        <v>18</v>
      </c>
      <c r="N257" s="30">
        <v>20</v>
      </c>
      <c r="O257" s="30">
        <v>14</v>
      </c>
      <c r="P257" s="30">
        <v>15</v>
      </c>
      <c r="Q257" s="30">
        <f>VLOOKUP(Number_of_listed_building_consent_decisions[[#This Row],[ONS Code]],[1]TableP124A!$B:$E,4,FALSE)</f>
        <v>3</v>
      </c>
      <c r="R257" s="30">
        <f>Number_of_listed_building_consent_decisions[[#This Row],[2021/22]]-Number_of_listed_building_consent_decisions[[#This Row],[2020/21]]</f>
        <v>-12</v>
      </c>
      <c r="S257" s="21">
        <f>Number_of_listed_building_consent_decisions[[#This Row],[Change 
2020/21 to 2021/22]]/Number_of_listed_building_consent_decisions[[#This Row],[2020/21]]</f>
        <v>-0.8</v>
      </c>
    </row>
    <row r="258" spans="1:19" x14ac:dyDescent="0.25">
      <c r="A258" t="s">
        <v>506</v>
      </c>
      <c r="D258" t="s">
        <v>507</v>
      </c>
      <c r="E258" s="30" t="s">
        <v>53</v>
      </c>
      <c r="F258" s="30" t="s">
        <v>53</v>
      </c>
      <c r="G258" s="30">
        <v>150</v>
      </c>
      <c r="H258" s="30">
        <v>162</v>
      </c>
      <c r="I258" s="30">
        <v>167</v>
      </c>
      <c r="J258" s="30">
        <v>194</v>
      </c>
      <c r="K258" s="30">
        <v>182</v>
      </c>
      <c r="L258" s="30">
        <v>209</v>
      </c>
      <c r="M258" s="30">
        <v>156</v>
      </c>
      <c r="N258" s="30">
        <v>160</v>
      </c>
      <c r="O258" s="30">
        <v>127</v>
      </c>
      <c r="P258" s="30">
        <v>144</v>
      </c>
      <c r="Q258" s="30">
        <f>VLOOKUP(Number_of_listed_building_consent_decisions[[#This Row],[ONS Code]],[1]TableP124A!$B:$E,4,FALSE)</f>
        <v>163</v>
      </c>
      <c r="R258" s="30">
        <f>Number_of_listed_building_consent_decisions[[#This Row],[2021/22]]-Number_of_listed_building_consent_decisions[[#This Row],[2020/21]]</f>
        <v>19</v>
      </c>
      <c r="S258" s="21">
        <f>Number_of_listed_building_consent_decisions[[#This Row],[Change 
2020/21 to 2021/22]]/Number_of_listed_building_consent_decisions[[#This Row],[2020/21]]</f>
        <v>0.13194444444444445</v>
      </c>
    </row>
    <row r="259" spans="1:19" x14ac:dyDescent="0.25">
      <c r="A259" t="s">
        <v>508</v>
      </c>
      <c r="D259" t="s">
        <v>509</v>
      </c>
      <c r="E259" s="30" t="s">
        <v>53</v>
      </c>
      <c r="F259" s="30" t="s">
        <v>53</v>
      </c>
      <c r="G259" s="30" t="s">
        <v>53</v>
      </c>
      <c r="H259" s="30">
        <v>13</v>
      </c>
      <c r="I259" s="30">
        <v>9</v>
      </c>
      <c r="J259" s="30">
        <v>9</v>
      </c>
      <c r="K259" s="30">
        <v>2</v>
      </c>
      <c r="L259" s="30">
        <v>8</v>
      </c>
      <c r="M259" s="30">
        <v>5</v>
      </c>
      <c r="N259" s="30">
        <v>7</v>
      </c>
      <c r="O259" s="30">
        <v>10</v>
      </c>
      <c r="P259" s="30">
        <v>6</v>
      </c>
      <c r="Q259" s="30">
        <f>VLOOKUP(Number_of_listed_building_consent_decisions[[#This Row],[ONS Code]],[1]TableP124A!$B:$E,4,FALSE)</f>
        <v>17</v>
      </c>
      <c r="R259" s="30">
        <f>Number_of_listed_building_consent_decisions[[#This Row],[2021/22]]-Number_of_listed_building_consent_decisions[[#This Row],[2020/21]]</f>
        <v>11</v>
      </c>
      <c r="S259" s="21">
        <f>Number_of_listed_building_consent_decisions[[#This Row],[Change 
2020/21 to 2021/22]]/Number_of_listed_building_consent_decisions[[#This Row],[2020/21]]</f>
        <v>1.8333333333333333</v>
      </c>
    </row>
    <row r="260" spans="1:19" x14ac:dyDescent="0.25">
      <c r="A260" t="s">
        <v>510</v>
      </c>
      <c r="D260" t="s">
        <v>511</v>
      </c>
      <c r="E260" s="30">
        <v>35</v>
      </c>
      <c r="F260" s="30">
        <v>36</v>
      </c>
      <c r="G260" s="30">
        <v>47</v>
      </c>
      <c r="H260" s="30">
        <v>38</v>
      </c>
      <c r="I260" s="30">
        <v>51</v>
      </c>
      <c r="J260" s="30">
        <v>49</v>
      </c>
      <c r="K260" s="30">
        <v>50</v>
      </c>
      <c r="L260" s="30">
        <v>40</v>
      </c>
      <c r="M260" s="30">
        <v>46</v>
      </c>
      <c r="N260" s="30">
        <v>62</v>
      </c>
      <c r="O260" s="30">
        <v>61</v>
      </c>
      <c r="P260" s="30">
        <v>35</v>
      </c>
      <c r="Q260" s="30">
        <f>VLOOKUP(Number_of_listed_building_consent_decisions[[#This Row],[ONS Code]],[1]TableP124A!$B:$E,4,FALSE)</f>
        <v>47</v>
      </c>
      <c r="R260" s="30">
        <f>Number_of_listed_building_consent_decisions[[#This Row],[2021/22]]-Number_of_listed_building_consent_decisions[[#This Row],[2020/21]]</f>
        <v>12</v>
      </c>
      <c r="S260" s="21">
        <f>Number_of_listed_building_consent_decisions[[#This Row],[Change 
2020/21 to 2021/22]]/Number_of_listed_building_consent_decisions[[#This Row],[2020/21]]</f>
        <v>0.34285714285714286</v>
      </c>
    </row>
    <row r="261" spans="1:19" x14ac:dyDescent="0.25">
      <c r="A261" t="s">
        <v>512</v>
      </c>
      <c r="D261" t="s">
        <v>513</v>
      </c>
      <c r="E261" s="30">
        <v>1490</v>
      </c>
      <c r="F261" s="30">
        <v>1680</v>
      </c>
      <c r="G261" s="30">
        <v>1859</v>
      </c>
      <c r="H261" s="30">
        <v>1947</v>
      </c>
      <c r="I261" s="30">
        <v>2107</v>
      </c>
      <c r="J261" s="30">
        <v>2136</v>
      </c>
      <c r="K261" s="30">
        <v>1932</v>
      </c>
      <c r="L261" s="30">
        <v>2194</v>
      </c>
      <c r="M261" s="30">
        <v>1934</v>
      </c>
      <c r="N261" s="30">
        <v>1715</v>
      </c>
      <c r="O261" s="30">
        <v>1685</v>
      </c>
      <c r="P261" s="30">
        <v>1388</v>
      </c>
      <c r="Q261" s="30">
        <f>VLOOKUP(Number_of_listed_building_consent_decisions[[#This Row],[ONS Code]],[1]TableP124A!$B:$E,4,FALSE)</f>
        <v>1480</v>
      </c>
      <c r="R261" s="30">
        <f>Number_of_listed_building_consent_decisions[[#This Row],[2021/22]]-Number_of_listed_building_consent_decisions[[#This Row],[2020/21]]</f>
        <v>92</v>
      </c>
      <c r="S261" s="21">
        <f>Number_of_listed_building_consent_decisions[[#This Row],[Change 
2020/21 to 2021/22]]/Number_of_listed_building_consent_decisions[[#This Row],[2020/21]]</f>
        <v>6.6282420749279536E-2</v>
      </c>
    </row>
    <row r="262" spans="1:19" s="12" customFormat="1" x14ac:dyDescent="0.25">
      <c r="A262" s="47" t="s">
        <v>514</v>
      </c>
      <c r="B262" s="47" t="s">
        <v>515</v>
      </c>
      <c r="C262" s="47"/>
      <c r="D262" s="47"/>
      <c r="E262" s="48">
        <v>5599</v>
      </c>
      <c r="F262" s="48">
        <v>6107</v>
      </c>
      <c r="G262" s="48">
        <v>6291</v>
      </c>
      <c r="H262" s="48">
        <v>5363</v>
      </c>
      <c r="I262" s="48">
        <v>5425</v>
      </c>
      <c r="J262" s="48">
        <v>5588</v>
      </c>
      <c r="K262" s="48">
        <v>5669</v>
      </c>
      <c r="L262" s="48">
        <v>5823</v>
      </c>
      <c r="M262" s="48">
        <v>5553</v>
      </c>
      <c r="N262" s="48">
        <v>5288</v>
      </c>
      <c r="O262" s="48">
        <v>4970</v>
      </c>
      <c r="P262" s="48">
        <v>4924</v>
      </c>
      <c r="Q262" s="48">
        <f>VLOOKUP(Number_of_listed_building_consent_decisions[[#This Row],[ONS Code]],[1]TableP124A!$B:$E,4,FALSE)</f>
        <v>5477</v>
      </c>
      <c r="R262" s="48">
        <f>Number_of_listed_building_consent_decisions[[#This Row],[2021/22]]-Number_of_listed_building_consent_decisions[[#This Row],[2020/21]]</f>
        <v>553</v>
      </c>
      <c r="S262" s="136">
        <f>Number_of_listed_building_consent_decisions[[#This Row],[Change 
2020/21 to 2021/22]]/Number_of_listed_building_consent_decisions[[#This Row],[2020/21]]</f>
        <v>0.11230706742485784</v>
      </c>
    </row>
    <row r="263" spans="1:19" s="12" customFormat="1" x14ac:dyDescent="0.25">
      <c r="A263" s="32"/>
      <c r="B263" s="32"/>
      <c r="C263" s="32" t="s">
        <v>516</v>
      </c>
      <c r="D263" s="32"/>
      <c r="E263" s="33"/>
      <c r="F263" s="33"/>
      <c r="G263" s="33"/>
      <c r="H263" s="33"/>
      <c r="I263" s="33"/>
      <c r="J263" s="33"/>
      <c r="K263" s="33"/>
      <c r="L263" s="33"/>
      <c r="M263" s="33"/>
      <c r="N263" s="33"/>
      <c r="O263" s="33"/>
      <c r="P263" s="33"/>
      <c r="Q263" s="33"/>
      <c r="R263" s="33"/>
      <c r="S263" s="35"/>
    </row>
    <row r="264" spans="1:19" x14ac:dyDescent="0.25">
      <c r="A264" t="s">
        <v>517</v>
      </c>
      <c r="D264" t="s">
        <v>518</v>
      </c>
      <c r="E264" s="30">
        <v>42</v>
      </c>
      <c r="F264" s="30">
        <v>30</v>
      </c>
      <c r="G264" s="30">
        <v>18</v>
      </c>
      <c r="H264" s="30">
        <v>28</v>
      </c>
      <c r="I264" s="30">
        <v>23</v>
      </c>
      <c r="J264" s="30">
        <v>19</v>
      </c>
      <c r="K264" s="30">
        <v>26</v>
      </c>
      <c r="L264" s="30">
        <v>38</v>
      </c>
      <c r="M264" s="30">
        <v>19</v>
      </c>
      <c r="N264" s="30">
        <v>12</v>
      </c>
      <c r="O264" s="30">
        <v>24</v>
      </c>
      <c r="P264" s="30">
        <v>22</v>
      </c>
      <c r="Q264" s="30">
        <f>VLOOKUP(Number_of_listed_building_consent_decisions[[#This Row],[ONS Code]],[1]TableP124A!$B:$E,4,FALSE)</f>
        <v>17</v>
      </c>
      <c r="R264" s="30">
        <f>Number_of_listed_building_consent_decisions[[#This Row],[2021/22]]-Number_of_listed_building_consent_decisions[[#This Row],[2020/21]]</f>
        <v>-5</v>
      </c>
      <c r="S264" s="21">
        <f>Number_of_listed_building_consent_decisions[[#This Row],[Change 
2020/21 to 2021/22]]/Number_of_listed_building_consent_decisions[[#This Row],[2020/21]]</f>
        <v>-0.22727272727272727</v>
      </c>
    </row>
    <row r="265" spans="1:19" x14ac:dyDescent="0.25">
      <c r="A265" t="s">
        <v>519</v>
      </c>
      <c r="D265" t="s">
        <v>520</v>
      </c>
      <c r="E265" s="30">
        <v>46</v>
      </c>
      <c r="F265" s="30">
        <v>62</v>
      </c>
      <c r="G265" s="30">
        <v>50</v>
      </c>
      <c r="H265" s="30">
        <v>47</v>
      </c>
      <c r="I265" s="30">
        <v>25</v>
      </c>
      <c r="J265" s="30">
        <v>50</v>
      </c>
      <c r="K265" s="30">
        <v>67</v>
      </c>
      <c r="L265" s="30">
        <v>85</v>
      </c>
      <c r="M265" s="30">
        <v>72</v>
      </c>
      <c r="N265" s="30">
        <v>69</v>
      </c>
      <c r="O265" s="30">
        <v>49</v>
      </c>
      <c r="P265" s="30">
        <v>45</v>
      </c>
      <c r="Q265" s="30">
        <f>VLOOKUP(Number_of_listed_building_consent_decisions[[#This Row],[ONS Code]],[1]TableP124A!$B:$E,4,FALSE)</f>
        <v>40</v>
      </c>
      <c r="R265" s="30">
        <f>Number_of_listed_building_consent_decisions[[#This Row],[2021/22]]-Number_of_listed_building_consent_decisions[[#This Row],[2020/21]]</f>
        <v>-5</v>
      </c>
      <c r="S265" s="21">
        <f>Number_of_listed_building_consent_decisions[[#This Row],[Change 
2020/21 to 2021/22]]/Number_of_listed_building_consent_decisions[[#This Row],[2020/21]]</f>
        <v>-0.1111111111111111</v>
      </c>
    </row>
    <row r="266" spans="1:19" x14ac:dyDescent="0.25">
      <c r="A266" t="s">
        <v>521</v>
      </c>
      <c r="D266" t="s">
        <v>522</v>
      </c>
      <c r="E266" s="30">
        <v>3</v>
      </c>
      <c r="F266" s="30">
        <v>10</v>
      </c>
      <c r="G266" s="30">
        <v>9</v>
      </c>
      <c r="H266" s="30">
        <v>5</v>
      </c>
      <c r="I266" s="30">
        <v>7</v>
      </c>
      <c r="J266" s="30">
        <v>2</v>
      </c>
      <c r="K266" s="30">
        <v>3</v>
      </c>
      <c r="L266" s="30">
        <v>6</v>
      </c>
      <c r="M266" s="30">
        <v>8</v>
      </c>
      <c r="N266" s="30">
        <v>2</v>
      </c>
      <c r="O266" s="30">
        <v>1</v>
      </c>
      <c r="P266" s="30">
        <v>4</v>
      </c>
      <c r="Q266" s="30">
        <f>VLOOKUP(Number_of_listed_building_consent_decisions[[#This Row],[ONS Code]],[1]TableP124A!$B:$E,4,FALSE)</f>
        <v>8</v>
      </c>
      <c r="R266" s="30">
        <f>Number_of_listed_building_consent_decisions[[#This Row],[2021/22]]-Number_of_listed_building_consent_decisions[[#This Row],[2020/21]]</f>
        <v>4</v>
      </c>
      <c r="S266" s="21">
        <f>Number_of_listed_building_consent_decisions[[#This Row],[Change 
2020/21 to 2021/22]]/Number_of_listed_building_consent_decisions[[#This Row],[2020/21]]</f>
        <v>1</v>
      </c>
    </row>
    <row r="267" spans="1:19" x14ac:dyDescent="0.25">
      <c r="A267" t="s">
        <v>523</v>
      </c>
      <c r="D267" t="s">
        <v>524</v>
      </c>
      <c r="E267" s="30">
        <v>145</v>
      </c>
      <c r="F267" s="30">
        <v>159</v>
      </c>
      <c r="G267" s="30">
        <v>155</v>
      </c>
      <c r="H267" s="30">
        <v>174</v>
      </c>
      <c r="I267" s="30">
        <v>165</v>
      </c>
      <c r="J267" s="30">
        <v>168</v>
      </c>
      <c r="K267" s="30">
        <v>135</v>
      </c>
      <c r="L267" s="30">
        <v>151</v>
      </c>
      <c r="M267" s="30">
        <v>189</v>
      </c>
      <c r="N267" s="30">
        <v>159</v>
      </c>
      <c r="O267" s="30">
        <v>149</v>
      </c>
      <c r="P267" s="30">
        <v>112</v>
      </c>
      <c r="Q267" s="30">
        <f>VLOOKUP(Number_of_listed_building_consent_decisions[[#This Row],[ONS Code]],[1]TableP124A!$B:$E,4,FALSE)</f>
        <v>119</v>
      </c>
      <c r="R267" s="30">
        <f>Number_of_listed_building_consent_decisions[[#This Row],[2021/22]]-Number_of_listed_building_consent_decisions[[#This Row],[2020/21]]</f>
        <v>7</v>
      </c>
      <c r="S267" s="21">
        <f>Number_of_listed_building_consent_decisions[[#This Row],[Change 
2020/21 to 2021/22]]/Number_of_listed_building_consent_decisions[[#This Row],[2020/21]]</f>
        <v>6.25E-2</v>
      </c>
    </row>
    <row r="268" spans="1:19" x14ac:dyDescent="0.25">
      <c r="A268" t="s">
        <v>525</v>
      </c>
      <c r="D268" t="s">
        <v>813</v>
      </c>
      <c r="E268" s="30">
        <v>94</v>
      </c>
      <c r="F268" s="30">
        <v>94</v>
      </c>
      <c r="G268" s="30">
        <v>122</v>
      </c>
      <c r="H268" s="30">
        <v>103</v>
      </c>
      <c r="I268" s="30">
        <v>116</v>
      </c>
      <c r="J268" s="30">
        <v>83</v>
      </c>
      <c r="K268" s="30">
        <v>87</v>
      </c>
      <c r="L268" s="30">
        <v>91</v>
      </c>
      <c r="M268" s="30">
        <v>104</v>
      </c>
      <c r="N268" s="30">
        <v>126</v>
      </c>
      <c r="O268" s="30">
        <v>98</v>
      </c>
      <c r="P268" s="30">
        <v>110</v>
      </c>
      <c r="Q268" s="30">
        <f>VLOOKUP(Number_of_listed_building_consent_decisions[[#This Row],[ONS Code]],[1]TableP124A!$B:$E,4,FALSE)</f>
        <v>102</v>
      </c>
      <c r="R268" s="30">
        <f>Number_of_listed_building_consent_decisions[[#This Row],[2021/22]]-Number_of_listed_building_consent_decisions[[#This Row],[2020/21]]</f>
        <v>-8</v>
      </c>
      <c r="S268" s="21">
        <f>Number_of_listed_building_consent_decisions[[#This Row],[Change 
2020/21 to 2021/22]]/Number_of_listed_building_consent_decisions[[#This Row],[2020/21]]</f>
        <v>-7.2727272727272724E-2</v>
      </c>
    </row>
    <row r="269" spans="1:19" x14ac:dyDescent="0.25">
      <c r="A269" t="s">
        <v>527</v>
      </c>
      <c r="D269" t="s">
        <v>528</v>
      </c>
      <c r="E269" s="30">
        <v>54</v>
      </c>
      <c r="F269" s="30">
        <v>51</v>
      </c>
      <c r="G269" s="30">
        <v>41</v>
      </c>
      <c r="H269" s="30">
        <v>40</v>
      </c>
      <c r="I269" s="30">
        <v>49</v>
      </c>
      <c r="J269" s="30">
        <v>41</v>
      </c>
      <c r="K269" s="30">
        <v>35</v>
      </c>
      <c r="L269" s="30">
        <v>44</v>
      </c>
      <c r="M269" s="30">
        <v>32</v>
      </c>
      <c r="N269" s="30">
        <v>44</v>
      </c>
      <c r="O269" s="30">
        <v>40</v>
      </c>
      <c r="P269" s="30">
        <v>44</v>
      </c>
      <c r="Q269" s="30">
        <f>VLOOKUP(Number_of_listed_building_consent_decisions[[#This Row],[ONS Code]],[1]TableP124A!$B:$E,4,FALSE)</f>
        <v>65</v>
      </c>
      <c r="R269" s="30">
        <f>Number_of_listed_building_consent_decisions[[#This Row],[2021/22]]-Number_of_listed_building_consent_decisions[[#This Row],[2020/21]]</f>
        <v>21</v>
      </c>
      <c r="S269" s="21">
        <f>Number_of_listed_building_consent_decisions[[#This Row],[Change 
2020/21 to 2021/22]]/Number_of_listed_building_consent_decisions[[#This Row],[2020/21]]</f>
        <v>0.47727272727272729</v>
      </c>
    </row>
    <row r="270" spans="1:19" s="12" customFormat="1" ht="17.25" x14ac:dyDescent="0.25">
      <c r="A270" s="32" t="s">
        <v>529</v>
      </c>
      <c r="B270" s="32"/>
      <c r="C270" s="32" t="s">
        <v>530</v>
      </c>
      <c r="D270" s="32" t="s">
        <v>531</v>
      </c>
      <c r="E270" s="33">
        <v>413</v>
      </c>
      <c r="F270" s="33">
        <v>362</v>
      </c>
      <c r="G270" s="33">
        <v>385</v>
      </c>
      <c r="H270" s="33">
        <v>386</v>
      </c>
      <c r="I270" s="33">
        <v>393</v>
      </c>
      <c r="J270" s="33">
        <v>404</v>
      </c>
      <c r="K270" s="33">
        <v>410</v>
      </c>
      <c r="L270" s="33">
        <v>428</v>
      </c>
      <c r="M270" s="33">
        <v>393</v>
      </c>
      <c r="N270" s="33">
        <v>389</v>
      </c>
      <c r="O270" s="33">
        <v>337</v>
      </c>
      <c r="P270" s="33">
        <v>367</v>
      </c>
      <c r="Q270" s="33">
        <f>VLOOKUP(Number_of_listed_building_consent_decisions[[#This Row],[ONS Code]],[1]TableP124A!$B:$E,4,FALSE)</f>
        <v>406</v>
      </c>
      <c r="R270" s="33">
        <f>Number_of_listed_building_consent_decisions[[#This Row],[2021/22]]-Number_of_listed_building_consent_decisions[[#This Row],[2020/21]]</f>
        <v>39</v>
      </c>
      <c r="S270" s="35">
        <f>Number_of_listed_building_consent_decisions[[#This Row],[Change 
2020/21 to 2021/22]]/Number_of_listed_building_consent_decisions[[#This Row],[2020/21]]</f>
        <v>0.10626702997275204</v>
      </c>
    </row>
    <row r="271" spans="1:19" x14ac:dyDescent="0.25">
      <c r="A271" t="s">
        <v>532</v>
      </c>
      <c r="D271" t="s">
        <v>533</v>
      </c>
      <c r="E271" s="30">
        <v>58</v>
      </c>
      <c r="F271" s="30">
        <v>71</v>
      </c>
      <c r="G271" s="30">
        <v>98</v>
      </c>
      <c r="H271" s="30">
        <v>86</v>
      </c>
      <c r="I271" s="30">
        <v>92</v>
      </c>
      <c r="J271" s="30">
        <v>73</v>
      </c>
      <c r="K271" s="30">
        <v>93</v>
      </c>
      <c r="L271" s="30">
        <v>109</v>
      </c>
      <c r="M271" s="30">
        <v>119</v>
      </c>
      <c r="N271" s="30">
        <v>117</v>
      </c>
      <c r="O271" s="30">
        <v>81</v>
      </c>
      <c r="P271" s="30">
        <v>86</v>
      </c>
      <c r="Q271" s="30">
        <f>VLOOKUP(Number_of_listed_building_consent_decisions[[#This Row],[ONS Code]],[1]TableP124A!$B:$E,4,FALSE)</f>
        <v>95</v>
      </c>
      <c r="R271" s="30">
        <f>Number_of_listed_building_consent_decisions[[#This Row],[2021/22]]-Number_of_listed_building_consent_decisions[[#This Row],[2020/21]]</f>
        <v>9</v>
      </c>
      <c r="S271" s="21">
        <f>Number_of_listed_building_consent_decisions[[#This Row],[Change 
2020/21 to 2021/22]]/Number_of_listed_building_consent_decisions[[#This Row],[2020/21]]</f>
        <v>0.10465116279069768</v>
      </c>
    </row>
    <row r="272" spans="1:19" s="12" customFormat="1" x14ac:dyDescent="0.25">
      <c r="A272" s="32"/>
      <c r="B272" s="32"/>
      <c r="C272" s="32" t="s">
        <v>535</v>
      </c>
      <c r="D272" s="32"/>
      <c r="E272" s="33"/>
      <c r="F272" s="33"/>
      <c r="G272" s="33"/>
      <c r="H272" s="33"/>
      <c r="I272" s="33"/>
      <c r="J272" s="33"/>
      <c r="K272" s="33"/>
      <c r="L272" s="33"/>
      <c r="M272" s="33"/>
      <c r="N272" s="33"/>
      <c r="O272" s="33"/>
      <c r="P272" s="33"/>
      <c r="Q272" s="33"/>
      <c r="R272" s="33"/>
      <c r="S272" s="35"/>
    </row>
    <row r="273" spans="1:19" x14ac:dyDescent="0.25">
      <c r="A273" t="s">
        <v>536</v>
      </c>
      <c r="D273" t="s">
        <v>814</v>
      </c>
      <c r="E273" s="30">
        <v>214</v>
      </c>
      <c r="F273" s="30">
        <v>254</v>
      </c>
      <c r="G273" s="30">
        <v>282</v>
      </c>
      <c r="H273" s="30">
        <v>243</v>
      </c>
      <c r="I273" s="30">
        <v>286</v>
      </c>
      <c r="J273" s="30">
        <v>280</v>
      </c>
      <c r="K273" s="30">
        <v>288</v>
      </c>
      <c r="L273" s="30">
        <v>254</v>
      </c>
      <c r="M273" s="30">
        <v>255</v>
      </c>
      <c r="N273" s="30">
        <v>195</v>
      </c>
      <c r="O273" s="30">
        <v>230</v>
      </c>
      <c r="P273" s="30">
        <v>222</v>
      </c>
      <c r="Q273" s="30">
        <f>VLOOKUP(Number_of_listed_building_consent_decisions[[#This Row],[ONS Code]],[1]TableP124A!$B:$E,4,FALSE)</f>
        <v>238</v>
      </c>
      <c r="R273" s="30">
        <f>Number_of_listed_building_consent_decisions[[#This Row],[2021/22]]-Number_of_listed_building_consent_decisions[[#This Row],[2020/21]]</f>
        <v>16</v>
      </c>
      <c r="S273" s="21">
        <f>Number_of_listed_building_consent_decisions[[#This Row],[Change 
2020/21 to 2021/22]]/Number_of_listed_building_consent_decisions[[#This Row],[2020/21]]</f>
        <v>7.2072072072072071E-2</v>
      </c>
    </row>
    <row r="274" spans="1:19" x14ac:dyDescent="0.25">
      <c r="A274" t="s">
        <v>538</v>
      </c>
      <c r="D274" t="s">
        <v>539</v>
      </c>
      <c r="E274" s="30">
        <v>21</v>
      </c>
      <c r="F274" s="30">
        <v>26</v>
      </c>
      <c r="G274" s="30">
        <v>18</v>
      </c>
      <c r="H274" s="30">
        <v>26</v>
      </c>
      <c r="I274" s="30">
        <v>21</v>
      </c>
      <c r="J274" s="30">
        <v>13</v>
      </c>
      <c r="K274" s="30">
        <v>17</v>
      </c>
      <c r="L274" s="30">
        <v>20</v>
      </c>
      <c r="M274" s="30">
        <v>15</v>
      </c>
      <c r="N274" s="30">
        <v>17</v>
      </c>
      <c r="O274" s="30">
        <v>29</v>
      </c>
      <c r="P274" s="30">
        <v>21</v>
      </c>
      <c r="Q274" s="30">
        <f>VLOOKUP(Number_of_listed_building_consent_decisions[[#This Row],[ONS Code]],[1]TableP124A!$B:$E,4,FALSE)</f>
        <v>10</v>
      </c>
      <c r="R274" s="30">
        <f>Number_of_listed_building_consent_decisions[[#This Row],[2021/22]]-Number_of_listed_building_consent_decisions[[#This Row],[2020/21]]</f>
        <v>-11</v>
      </c>
      <c r="S274" s="21">
        <f>Number_of_listed_building_consent_decisions[[#This Row],[Change 
2020/21 to 2021/22]]/Number_of_listed_building_consent_decisions[[#This Row],[2020/21]]</f>
        <v>-0.52380952380952384</v>
      </c>
    </row>
    <row r="275" spans="1:19" x14ac:dyDescent="0.25">
      <c r="A275" t="s">
        <v>540</v>
      </c>
      <c r="D275" t="s">
        <v>541</v>
      </c>
      <c r="E275" s="30">
        <v>39</v>
      </c>
      <c r="F275" s="30">
        <v>40</v>
      </c>
      <c r="G275" s="30">
        <v>54</v>
      </c>
      <c r="H275" s="30">
        <v>63</v>
      </c>
      <c r="I275" s="30">
        <v>55</v>
      </c>
      <c r="J275" s="30">
        <v>60</v>
      </c>
      <c r="K275" s="30">
        <v>73</v>
      </c>
      <c r="L275" s="30">
        <v>59</v>
      </c>
      <c r="M275" s="30">
        <v>66</v>
      </c>
      <c r="N275" s="30">
        <v>48</v>
      </c>
      <c r="O275" s="30">
        <v>57</v>
      </c>
      <c r="P275" s="30">
        <v>65</v>
      </c>
      <c r="Q275" s="30">
        <f>VLOOKUP(Number_of_listed_building_consent_decisions[[#This Row],[ONS Code]],[1]TableP124A!$B:$E,4,FALSE)</f>
        <v>31</v>
      </c>
      <c r="R275" s="30">
        <f>Number_of_listed_building_consent_decisions[[#This Row],[2021/22]]-Number_of_listed_building_consent_decisions[[#This Row],[2020/21]]</f>
        <v>-34</v>
      </c>
      <c r="S275" s="21">
        <f>Number_of_listed_building_consent_decisions[[#This Row],[Change 
2020/21 to 2021/22]]/Number_of_listed_building_consent_decisions[[#This Row],[2020/21]]</f>
        <v>-0.52307692307692311</v>
      </c>
    </row>
    <row r="276" spans="1:19" x14ac:dyDescent="0.25">
      <c r="A276" t="s">
        <v>542</v>
      </c>
      <c r="D276" t="s">
        <v>543</v>
      </c>
      <c r="E276" s="30">
        <v>121</v>
      </c>
      <c r="F276" s="30">
        <v>122</v>
      </c>
      <c r="G276" s="30">
        <v>137</v>
      </c>
      <c r="H276" s="30">
        <v>37</v>
      </c>
      <c r="I276" s="30">
        <v>33</v>
      </c>
      <c r="J276" s="30">
        <v>150</v>
      </c>
      <c r="K276" s="30">
        <v>63</v>
      </c>
      <c r="L276" s="30">
        <v>28</v>
      </c>
      <c r="M276" s="30">
        <v>26</v>
      </c>
      <c r="N276" s="30">
        <v>31</v>
      </c>
      <c r="O276" s="30">
        <v>29</v>
      </c>
      <c r="P276" s="30">
        <v>26</v>
      </c>
      <c r="Q276" s="30">
        <f>VLOOKUP(Number_of_listed_building_consent_decisions[[#This Row],[ONS Code]],[1]TableP124A!$B:$E,4,FALSE)</f>
        <v>30</v>
      </c>
      <c r="R276" s="30">
        <f>Number_of_listed_building_consent_decisions[[#This Row],[2021/22]]-Number_of_listed_building_consent_decisions[[#This Row],[2020/21]]</f>
        <v>4</v>
      </c>
      <c r="S276" s="21">
        <f>Number_of_listed_building_consent_decisions[[#This Row],[Change 
2020/21 to 2021/22]]/Number_of_listed_building_consent_decisions[[#This Row],[2020/21]]</f>
        <v>0.15384615384615385</v>
      </c>
    </row>
    <row r="277" spans="1:19" x14ac:dyDescent="0.25">
      <c r="A277" t="s">
        <v>544</v>
      </c>
      <c r="D277" t="s">
        <v>545</v>
      </c>
      <c r="E277" s="30">
        <v>212</v>
      </c>
      <c r="F277" s="30">
        <v>176</v>
      </c>
      <c r="G277" s="30">
        <v>150</v>
      </c>
      <c r="H277" s="30">
        <v>146</v>
      </c>
      <c r="I277" s="30">
        <v>150</v>
      </c>
      <c r="J277" s="30">
        <v>142</v>
      </c>
      <c r="K277" s="30">
        <v>127</v>
      </c>
      <c r="L277" s="30">
        <v>150</v>
      </c>
      <c r="M277" s="30">
        <v>138</v>
      </c>
      <c r="N277" s="30">
        <v>131</v>
      </c>
      <c r="O277" s="30">
        <v>80</v>
      </c>
      <c r="P277" s="30">
        <v>107</v>
      </c>
      <c r="Q277" s="30">
        <f>VLOOKUP(Number_of_listed_building_consent_decisions[[#This Row],[ONS Code]],[1]TableP124A!$B:$E,4,FALSE)</f>
        <v>169</v>
      </c>
      <c r="R277" s="30">
        <f>Number_of_listed_building_consent_decisions[[#This Row],[2021/22]]-Number_of_listed_building_consent_decisions[[#This Row],[2020/21]]</f>
        <v>62</v>
      </c>
      <c r="S277" s="21">
        <f>Number_of_listed_building_consent_decisions[[#This Row],[Change 
2020/21 to 2021/22]]/Number_of_listed_building_consent_decisions[[#This Row],[2020/21]]</f>
        <v>0.57943925233644855</v>
      </c>
    </row>
    <row r="278" spans="1:19" x14ac:dyDescent="0.25">
      <c r="A278" t="s">
        <v>546</v>
      </c>
      <c r="D278" t="s">
        <v>547</v>
      </c>
      <c r="E278" s="30">
        <v>174</v>
      </c>
      <c r="F278" s="30">
        <v>220</v>
      </c>
      <c r="G278" s="30">
        <v>214</v>
      </c>
      <c r="H278" s="30">
        <v>164</v>
      </c>
      <c r="I278" s="30">
        <v>147</v>
      </c>
      <c r="J278" s="30">
        <v>138</v>
      </c>
      <c r="K278" s="30">
        <v>151</v>
      </c>
      <c r="L278" s="30">
        <v>168</v>
      </c>
      <c r="M278" s="30">
        <v>157</v>
      </c>
      <c r="N278" s="30">
        <v>155</v>
      </c>
      <c r="O278" s="30">
        <v>127</v>
      </c>
      <c r="P278" s="30">
        <v>140</v>
      </c>
      <c r="Q278" s="30">
        <f>VLOOKUP(Number_of_listed_building_consent_decisions[[#This Row],[ONS Code]],[1]TableP124A!$B:$E,4,FALSE)</f>
        <v>167</v>
      </c>
      <c r="R278" s="30">
        <f>Number_of_listed_building_consent_decisions[[#This Row],[2021/22]]-Number_of_listed_building_consent_decisions[[#This Row],[2020/21]]</f>
        <v>27</v>
      </c>
      <c r="S278" s="21">
        <f>Number_of_listed_building_consent_decisions[[#This Row],[Change 
2020/21 to 2021/22]]/Number_of_listed_building_consent_decisions[[#This Row],[2020/21]]</f>
        <v>0.19285714285714287</v>
      </c>
    </row>
    <row r="279" spans="1:19" s="12" customFormat="1" x14ac:dyDescent="0.25">
      <c r="A279" s="32"/>
      <c r="B279" s="32"/>
      <c r="C279" s="32" t="s">
        <v>548</v>
      </c>
      <c r="D279" s="32"/>
      <c r="E279" s="33"/>
      <c r="F279" s="33"/>
      <c r="G279" s="33"/>
      <c r="H279" s="33"/>
      <c r="I279" s="33"/>
      <c r="J279" s="33"/>
      <c r="K279" s="33"/>
      <c r="L279" s="33"/>
      <c r="M279" s="33"/>
      <c r="N279" s="33"/>
      <c r="O279" s="33"/>
      <c r="P279" s="33"/>
      <c r="Q279" s="33"/>
      <c r="R279" s="33"/>
      <c r="S279" s="35"/>
    </row>
    <row r="280" spans="1:19" x14ac:dyDescent="0.25">
      <c r="A280" t="s">
        <v>549</v>
      </c>
      <c r="D280" t="s">
        <v>815</v>
      </c>
      <c r="E280" s="30">
        <v>95</v>
      </c>
      <c r="F280" s="30">
        <v>109</v>
      </c>
      <c r="G280" s="30">
        <v>110</v>
      </c>
      <c r="H280" s="30">
        <v>101</v>
      </c>
      <c r="I280" s="30">
        <v>123</v>
      </c>
      <c r="J280" s="30">
        <v>107</v>
      </c>
      <c r="K280" s="30">
        <v>118</v>
      </c>
      <c r="L280" s="30">
        <v>122</v>
      </c>
      <c r="M280" s="30">
        <v>116</v>
      </c>
      <c r="N280" s="30">
        <v>113</v>
      </c>
      <c r="O280" s="30">
        <v>89</v>
      </c>
      <c r="P280" s="30">
        <v>85</v>
      </c>
      <c r="Q280" s="30">
        <f>VLOOKUP(Number_of_listed_building_consent_decisions[[#This Row],[ONS Code]],[1]TableP124A!$B:$E,4,FALSE)</f>
        <v>86</v>
      </c>
      <c r="R280" s="30">
        <f>Number_of_listed_building_consent_decisions[[#This Row],[2021/22]]-Number_of_listed_building_consent_decisions[[#This Row],[2020/21]]</f>
        <v>1</v>
      </c>
      <c r="S280" s="21">
        <f>Number_of_listed_building_consent_decisions[[#This Row],[Change 
2020/21 to 2021/22]]/Number_of_listed_building_consent_decisions[[#This Row],[2020/21]]</f>
        <v>1.1764705882352941E-2</v>
      </c>
    </row>
    <row r="281" spans="1:19" x14ac:dyDescent="0.25">
      <c r="A281" t="s">
        <v>551</v>
      </c>
      <c r="D281" t="s">
        <v>552</v>
      </c>
      <c r="E281" s="30">
        <v>83</v>
      </c>
      <c r="F281" s="30">
        <v>114</v>
      </c>
      <c r="G281" s="30">
        <v>106</v>
      </c>
      <c r="H281" s="30">
        <v>45</v>
      </c>
      <c r="I281" s="30">
        <v>42</v>
      </c>
      <c r="J281" s="30">
        <v>48</v>
      </c>
      <c r="K281" s="30">
        <v>47</v>
      </c>
      <c r="L281" s="30">
        <v>60</v>
      </c>
      <c r="M281" s="30">
        <v>45</v>
      </c>
      <c r="N281" s="30">
        <v>49</v>
      </c>
      <c r="O281" s="30">
        <v>30</v>
      </c>
      <c r="P281" s="30">
        <v>44</v>
      </c>
      <c r="Q281" s="30">
        <f>VLOOKUP(Number_of_listed_building_consent_decisions[[#This Row],[ONS Code]],[1]TableP124A!$B:$E,4,FALSE)</f>
        <v>54</v>
      </c>
      <c r="R281" s="30">
        <f>Number_of_listed_building_consent_decisions[[#This Row],[2021/22]]-Number_of_listed_building_consent_decisions[[#This Row],[2020/21]]</f>
        <v>10</v>
      </c>
      <c r="S281" s="21">
        <f>Number_of_listed_building_consent_decisions[[#This Row],[Change 
2020/21 to 2021/22]]/Number_of_listed_building_consent_decisions[[#This Row],[2020/21]]</f>
        <v>0.22727272727272727</v>
      </c>
    </row>
    <row r="282" spans="1:19" x14ac:dyDescent="0.25">
      <c r="A282" t="s">
        <v>553</v>
      </c>
      <c r="D282" t="s">
        <v>554</v>
      </c>
      <c r="E282" s="30">
        <v>18</v>
      </c>
      <c r="F282" s="30">
        <v>10</v>
      </c>
      <c r="G282" s="30">
        <v>13</v>
      </c>
      <c r="H282" s="30">
        <v>18</v>
      </c>
      <c r="I282" s="30">
        <v>12</v>
      </c>
      <c r="J282" s="30">
        <v>12</v>
      </c>
      <c r="K282" s="30">
        <v>24</v>
      </c>
      <c r="L282" s="30">
        <v>23</v>
      </c>
      <c r="M282" s="30">
        <v>21</v>
      </c>
      <c r="N282" s="30">
        <v>17</v>
      </c>
      <c r="O282" s="30">
        <v>19</v>
      </c>
      <c r="P282" s="30">
        <v>12</v>
      </c>
      <c r="Q282" s="30">
        <f>VLOOKUP(Number_of_listed_building_consent_decisions[[#This Row],[ONS Code]],[1]TableP124A!$B:$E,4,FALSE)</f>
        <v>15</v>
      </c>
      <c r="R282" s="30">
        <f>Number_of_listed_building_consent_decisions[[#This Row],[2021/22]]-Number_of_listed_building_consent_decisions[[#This Row],[2020/21]]</f>
        <v>3</v>
      </c>
      <c r="S282" s="21">
        <f>Number_of_listed_building_consent_decisions[[#This Row],[Change 
2020/21 to 2021/22]]/Number_of_listed_building_consent_decisions[[#This Row],[2020/21]]</f>
        <v>0.25</v>
      </c>
    </row>
    <row r="283" spans="1:19" x14ac:dyDescent="0.25">
      <c r="A283" t="s">
        <v>555</v>
      </c>
      <c r="D283" t="s">
        <v>556</v>
      </c>
      <c r="E283" s="30">
        <v>24</v>
      </c>
      <c r="F283" s="30">
        <v>30</v>
      </c>
      <c r="G283" s="30">
        <v>29</v>
      </c>
      <c r="H283" s="30">
        <v>25</v>
      </c>
      <c r="I283" s="30">
        <v>28</v>
      </c>
      <c r="J283" s="30">
        <v>27</v>
      </c>
      <c r="K283" s="30">
        <v>46</v>
      </c>
      <c r="L283" s="30">
        <v>24</v>
      </c>
      <c r="M283" s="30">
        <v>32</v>
      </c>
      <c r="N283" s="30">
        <v>36</v>
      </c>
      <c r="O283" s="30">
        <v>23</v>
      </c>
      <c r="P283" s="30">
        <v>17</v>
      </c>
      <c r="Q283" s="30">
        <f>VLOOKUP(Number_of_listed_building_consent_decisions[[#This Row],[ONS Code]],[1]TableP124A!$B:$E,4,FALSE)</f>
        <v>27</v>
      </c>
      <c r="R283" s="30">
        <f>Number_of_listed_building_consent_decisions[[#This Row],[2021/22]]-Number_of_listed_building_consent_decisions[[#This Row],[2020/21]]</f>
        <v>10</v>
      </c>
      <c r="S283" s="21">
        <f>Number_of_listed_building_consent_decisions[[#This Row],[Change 
2020/21 to 2021/22]]/Number_of_listed_building_consent_decisions[[#This Row],[2020/21]]</f>
        <v>0.58823529411764708</v>
      </c>
    </row>
    <row r="284" spans="1:19" x14ac:dyDescent="0.25">
      <c r="A284" t="s">
        <v>557</v>
      </c>
      <c r="D284" t="s">
        <v>558</v>
      </c>
      <c r="E284" s="30">
        <v>12</v>
      </c>
      <c r="F284" s="30">
        <v>18</v>
      </c>
      <c r="G284" s="30">
        <v>19</v>
      </c>
      <c r="H284" s="30">
        <v>13</v>
      </c>
      <c r="I284" s="30">
        <v>13</v>
      </c>
      <c r="J284" s="30">
        <v>12</v>
      </c>
      <c r="K284" s="30">
        <v>31</v>
      </c>
      <c r="L284" s="30">
        <v>20</v>
      </c>
      <c r="M284" s="30">
        <v>12</v>
      </c>
      <c r="N284" s="30">
        <v>19</v>
      </c>
      <c r="O284" s="30">
        <v>12</v>
      </c>
      <c r="P284" s="30">
        <v>20</v>
      </c>
      <c r="Q284" s="30">
        <f>VLOOKUP(Number_of_listed_building_consent_decisions[[#This Row],[ONS Code]],[1]TableP124A!$B:$E,4,FALSE)</f>
        <v>22</v>
      </c>
      <c r="R284" s="30">
        <f>Number_of_listed_building_consent_decisions[[#This Row],[2021/22]]-Number_of_listed_building_consent_decisions[[#This Row],[2020/21]]</f>
        <v>2</v>
      </c>
      <c r="S284" s="21">
        <f>Number_of_listed_building_consent_decisions[[#This Row],[Change 
2020/21 to 2021/22]]/Number_of_listed_building_consent_decisions[[#This Row],[2020/21]]</f>
        <v>0.1</v>
      </c>
    </row>
    <row r="285" spans="1:19" x14ac:dyDescent="0.25">
      <c r="A285" t="s">
        <v>559</v>
      </c>
      <c r="D285" t="s">
        <v>560</v>
      </c>
      <c r="E285" s="30" t="s">
        <v>53</v>
      </c>
      <c r="F285" s="30">
        <v>75</v>
      </c>
      <c r="G285" s="30">
        <v>87</v>
      </c>
      <c r="H285" s="30">
        <v>71</v>
      </c>
      <c r="I285" s="30">
        <v>63</v>
      </c>
      <c r="J285" s="30">
        <v>71</v>
      </c>
      <c r="K285" s="30">
        <v>69</v>
      </c>
      <c r="L285" s="30">
        <v>81</v>
      </c>
      <c r="M285" s="30">
        <v>93</v>
      </c>
      <c r="N285" s="30">
        <v>106</v>
      </c>
      <c r="O285" s="30">
        <v>97</v>
      </c>
      <c r="P285" s="30">
        <v>102</v>
      </c>
      <c r="Q285" s="30">
        <f>VLOOKUP(Number_of_listed_building_consent_decisions[[#This Row],[ONS Code]],[1]TableP124A!$B:$E,4,FALSE)</f>
        <v>103</v>
      </c>
      <c r="R285" s="30">
        <f>Number_of_listed_building_consent_decisions[[#This Row],[2021/22]]-Number_of_listed_building_consent_decisions[[#This Row],[2020/21]]</f>
        <v>1</v>
      </c>
      <c r="S285" s="21">
        <f>Number_of_listed_building_consent_decisions[[#This Row],[Change 
2020/21 to 2021/22]]/Number_of_listed_building_consent_decisions[[#This Row],[2020/21]]</f>
        <v>9.8039215686274508E-3</v>
      </c>
    </row>
    <row r="286" spans="1:19" x14ac:dyDescent="0.25">
      <c r="A286" t="s">
        <v>561</v>
      </c>
      <c r="D286" t="s">
        <v>562</v>
      </c>
      <c r="E286" s="30">
        <v>17</v>
      </c>
      <c r="F286" s="30">
        <v>23</v>
      </c>
      <c r="G286" s="30">
        <v>15</v>
      </c>
      <c r="H286" s="30">
        <v>16</v>
      </c>
      <c r="I286" s="30">
        <v>23</v>
      </c>
      <c r="J286" s="30">
        <v>15</v>
      </c>
      <c r="K286" s="30">
        <v>17</v>
      </c>
      <c r="L286" s="30">
        <v>21</v>
      </c>
      <c r="M286" s="30">
        <v>25</v>
      </c>
      <c r="N286" s="30">
        <v>25</v>
      </c>
      <c r="O286" s="30">
        <v>23</v>
      </c>
      <c r="P286" s="30">
        <v>19</v>
      </c>
      <c r="Q286" s="30">
        <f>VLOOKUP(Number_of_listed_building_consent_decisions[[#This Row],[ONS Code]],[1]TableP124A!$B:$E,4,FALSE)</f>
        <v>19</v>
      </c>
      <c r="R286" s="30">
        <f>Number_of_listed_building_consent_decisions[[#This Row],[2021/22]]-Number_of_listed_building_consent_decisions[[#This Row],[2020/21]]</f>
        <v>0</v>
      </c>
      <c r="S286" s="21">
        <f>Number_of_listed_building_consent_decisions[[#This Row],[Change 
2020/21 to 2021/22]]/Number_of_listed_building_consent_decisions[[#This Row],[2020/21]]</f>
        <v>0</v>
      </c>
    </row>
    <row r="287" spans="1:19" x14ac:dyDescent="0.25">
      <c r="A287" t="s">
        <v>563</v>
      </c>
      <c r="D287" t="s">
        <v>564</v>
      </c>
      <c r="E287" s="30">
        <v>49</v>
      </c>
      <c r="F287" s="30">
        <v>58</v>
      </c>
      <c r="G287" s="30">
        <v>55</v>
      </c>
      <c r="H287" s="30">
        <v>55</v>
      </c>
      <c r="I287" s="30">
        <v>75</v>
      </c>
      <c r="J287" s="30">
        <v>72</v>
      </c>
      <c r="K287" s="30">
        <v>60</v>
      </c>
      <c r="L287" s="30">
        <v>89</v>
      </c>
      <c r="M287" s="30">
        <v>79</v>
      </c>
      <c r="N287" s="30">
        <v>83</v>
      </c>
      <c r="O287" s="30">
        <v>63</v>
      </c>
      <c r="P287" s="30">
        <v>67</v>
      </c>
      <c r="Q287" s="30">
        <f>VLOOKUP(Number_of_listed_building_consent_decisions[[#This Row],[ONS Code]],[1]TableP124A!$B:$E,4,FALSE)</f>
        <v>74</v>
      </c>
      <c r="R287" s="30">
        <f>Number_of_listed_building_consent_decisions[[#This Row],[2021/22]]-Number_of_listed_building_consent_decisions[[#This Row],[2020/21]]</f>
        <v>7</v>
      </c>
      <c r="S287" s="21">
        <f>Number_of_listed_building_consent_decisions[[#This Row],[Change 
2020/21 to 2021/22]]/Number_of_listed_building_consent_decisions[[#This Row],[2020/21]]</f>
        <v>0.1044776119402985</v>
      </c>
    </row>
    <row r="288" spans="1:19" x14ac:dyDescent="0.25">
      <c r="A288" t="s">
        <v>565</v>
      </c>
      <c r="D288" t="s">
        <v>566</v>
      </c>
      <c r="E288" s="30">
        <v>27</v>
      </c>
      <c r="F288" s="30">
        <v>23</v>
      </c>
      <c r="G288" s="30">
        <v>27</v>
      </c>
      <c r="H288" s="30">
        <v>25</v>
      </c>
      <c r="I288" s="30">
        <v>31</v>
      </c>
      <c r="J288" s="30">
        <v>36</v>
      </c>
      <c r="K288" s="30">
        <v>38</v>
      </c>
      <c r="L288" s="30">
        <v>59</v>
      </c>
      <c r="M288" s="30">
        <v>37</v>
      </c>
      <c r="N288" s="30">
        <v>33</v>
      </c>
      <c r="O288" s="30">
        <v>33</v>
      </c>
      <c r="P288" s="30">
        <v>20</v>
      </c>
      <c r="Q288" s="30">
        <f>VLOOKUP(Number_of_listed_building_consent_decisions[[#This Row],[ONS Code]],[1]TableP124A!$B:$E,4,FALSE)</f>
        <v>41</v>
      </c>
      <c r="R288" s="30">
        <f>Number_of_listed_building_consent_decisions[[#This Row],[2021/22]]-Number_of_listed_building_consent_decisions[[#This Row],[2020/21]]</f>
        <v>21</v>
      </c>
      <c r="S288" s="21">
        <f>Number_of_listed_building_consent_decisions[[#This Row],[Change 
2020/21 to 2021/22]]/Number_of_listed_building_consent_decisions[[#This Row],[2020/21]]</f>
        <v>1.05</v>
      </c>
    </row>
    <row r="289" spans="1:19" x14ac:dyDescent="0.25">
      <c r="A289" t="s">
        <v>567</v>
      </c>
      <c r="D289" t="s">
        <v>568</v>
      </c>
      <c r="E289" s="30" t="s">
        <v>53</v>
      </c>
      <c r="F289" s="30">
        <v>15</v>
      </c>
      <c r="G289" s="30">
        <v>13</v>
      </c>
      <c r="H289" s="30">
        <v>10</v>
      </c>
      <c r="I289" s="30">
        <v>11</v>
      </c>
      <c r="J289" s="30">
        <v>2</v>
      </c>
      <c r="K289" s="30">
        <v>8</v>
      </c>
      <c r="L289" s="30">
        <v>10</v>
      </c>
      <c r="M289" s="30">
        <v>7</v>
      </c>
      <c r="N289" s="30">
        <v>5</v>
      </c>
      <c r="O289" s="30">
        <v>14</v>
      </c>
      <c r="P289" s="30">
        <v>8</v>
      </c>
      <c r="Q289" s="30">
        <f>VLOOKUP(Number_of_listed_building_consent_decisions[[#This Row],[ONS Code]],[1]TableP124A!$B:$E,4,FALSE)</f>
        <v>6</v>
      </c>
      <c r="R289" s="30">
        <f>Number_of_listed_building_consent_decisions[[#This Row],[2021/22]]-Number_of_listed_building_consent_decisions[[#This Row],[2020/21]]</f>
        <v>-2</v>
      </c>
      <c r="S289" s="21">
        <f>Number_of_listed_building_consent_decisions[[#This Row],[Change 
2020/21 to 2021/22]]/Number_of_listed_building_consent_decisions[[#This Row],[2020/21]]</f>
        <v>-0.25</v>
      </c>
    </row>
    <row r="290" spans="1:19" x14ac:dyDescent="0.25">
      <c r="A290" t="s">
        <v>569</v>
      </c>
      <c r="D290" t="s">
        <v>570</v>
      </c>
      <c r="E290" s="30">
        <v>27</v>
      </c>
      <c r="F290" s="30">
        <v>32</v>
      </c>
      <c r="G290" s="30">
        <v>31</v>
      </c>
      <c r="H290" s="30">
        <v>42</v>
      </c>
      <c r="I290" s="30">
        <v>31</v>
      </c>
      <c r="J290" s="30">
        <v>24</v>
      </c>
      <c r="K290" s="30">
        <v>23</v>
      </c>
      <c r="L290" s="30">
        <v>32</v>
      </c>
      <c r="M290" s="30">
        <v>24</v>
      </c>
      <c r="N290" s="30">
        <v>28</v>
      </c>
      <c r="O290" s="30">
        <v>32</v>
      </c>
      <c r="P290" s="30">
        <v>14</v>
      </c>
      <c r="Q290" s="30">
        <f>VLOOKUP(Number_of_listed_building_consent_decisions[[#This Row],[ONS Code]],[1]TableP124A!$B:$E,4,FALSE)</f>
        <v>23</v>
      </c>
      <c r="R290" s="30">
        <f>Number_of_listed_building_consent_decisions[[#This Row],[2021/22]]-Number_of_listed_building_consent_decisions[[#This Row],[2020/21]]</f>
        <v>9</v>
      </c>
      <c r="S290" s="21">
        <f>Number_of_listed_building_consent_decisions[[#This Row],[Change 
2020/21 to 2021/22]]/Number_of_listed_building_consent_decisions[[#This Row],[2020/21]]</f>
        <v>0.6428571428571429</v>
      </c>
    </row>
    <row r="291" spans="1:19" x14ac:dyDescent="0.25">
      <c r="A291" t="s">
        <v>571</v>
      </c>
      <c r="D291" t="s">
        <v>572</v>
      </c>
      <c r="E291" s="30">
        <v>153</v>
      </c>
      <c r="F291" s="30">
        <v>161</v>
      </c>
      <c r="G291" s="30">
        <v>136</v>
      </c>
      <c r="H291" s="30">
        <v>175</v>
      </c>
      <c r="I291" s="30">
        <v>190</v>
      </c>
      <c r="J291" s="30">
        <v>168</v>
      </c>
      <c r="K291" s="30">
        <v>163</v>
      </c>
      <c r="L291" s="30">
        <v>148</v>
      </c>
      <c r="M291" s="30">
        <v>182</v>
      </c>
      <c r="N291" s="30">
        <v>146</v>
      </c>
      <c r="O291" s="30">
        <v>134</v>
      </c>
      <c r="P291" s="30">
        <v>139</v>
      </c>
      <c r="Q291" s="30">
        <f>VLOOKUP(Number_of_listed_building_consent_decisions[[#This Row],[ONS Code]],[1]TableP124A!$B:$E,4,FALSE)</f>
        <v>139</v>
      </c>
      <c r="R291" s="30">
        <f>Number_of_listed_building_consent_decisions[[#This Row],[2021/22]]-Number_of_listed_building_consent_decisions[[#This Row],[2020/21]]</f>
        <v>0</v>
      </c>
      <c r="S291" s="21">
        <f>Number_of_listed_building_consent_decisions[[#This Row],[Change 
2020/21 to 2021/22]]/Number_of_listed_building_consent_decisions[[#This Row],[2020/21]]</f>
        <v>0</v>
      </c>
    </row>
    <row r="292" spans="1:19" x14ac:dyDescent="0.25">
      <c r="A292" t="s">
        <v>573</v>
      </c>
      <c r="D292" t="s">
        <v>574</v>
      </c>
      <c r="E292" s="30">
        <v>152</v>
      </c>
      <c r="F292" s="30">
        <v>159</v>
      </c>
      <c r="G292" s="30">
        <v>206</v>
      </c>
      <c r="H292" s="30">
        <v>127</v>
      </c>
      <c r="I292" s="30">
        <v>100</v>
      </c>
      <c r="J292" s="30">
        <v>111</v>
      </c>
      <c r="K292" s="30">
        <v>122</v>
      </c>
      <c r="L292" s="30">
        <v>140</v>
      </c>
      <c r="M292" s="30">
        <v>114</v>
      </c>
      <c r="N292" s="30">
        <v>87</v>
      </c>
      <c r="O292" s="30">
        <v>77</v>
      </c>
      <c r="P292" s="30">
        <v>90</v>
      </c>
      <c r="Q292" s="30">
        <f>VLOOKUP(Number_of_listed_building_consent_decisions[[#This Row],[ONS Code]],[1]TableP124A!$B:$E,4,FALSE)</f>
        <v>105</v>
      </c>
      <c r="R292" s="30">
        <f>Number_of_listed_building_consent_decisions[[#This Row],[2021/22]]-Number_of_listed_building_consent_decisions[[#This Row],[2020/21]]</f>
        <v>15</v>
      </c>
      <c r="S292" s="21">
        <f>Number_of_listed_building_consent_decisions[[#This Row],[Change 
2020/21 to 2021/22]]/Number_of_listed_building_consent_decisions[[#This Row],[2020/21]]</f>
        <v>0.16666666666666666</v>
      </c>
    </row>
    <row r="293" spans="1:19" x14ac:dyDescent="0.25">
      <c r="A293" t="s">
        <v>575</v>
      </c>
      <c r="D293" t="s">
        <v>816</v>
      </c>
      <c r="E293" s="30">
        <v>135</v>
      </c>
      <c r="F293" s="30">
        <v>137</v>
      </c>
      <c r="G293" s="30">
        <v>152</v>
      </c>
      <c r="H293" s="30">
        <v>119</v>
      </c>
      <c r="I293" s="30">
        <v>101</v>
      </c>
      <c r="J293" s="30">
        <v>95</v>
      </c>
      <c r="K293" s="30">
        <v>86</v>
      </c>
      <c r="L293" s="30">
        <v>97</v>
      </c>
      <c r="M293" s="30">
        <v>70</v>
      </c>
      <c r="N293" s="30">
        <v>69</v>
      </c>
      <c r="O293" s="30">
        <v>74</v>
      </c>
      <c r="P293" s="30">
        <v>84</v>
      </c>
      <c r="Q293" s="30">
        <f>VLOOKUP(Number_of_listed_building_consent_decisions[[#This Row],[ONS Code]],[1]TableP124A!$B:$E,4,FALSE)</f>
        <v>85</v>
      </c>
      <c r="R293" s="30">
        <f>Number_of_listed_building_consent_decisions[[#This Row],[2021/22]]-Number_of_listed_building_consent_decisions[[#This Row],[2020/21]]</f>
        <v>1</v>
      </c>
      <c r="S293" s="21">
        <f>Number_of_listed_building_consent_decisions[[#This Row],[Change 
2020/21 to 2021/22]]/Number_of_listed_building_consent_decisions[[#This Row],[2020/21]]</f>
        <v>1.1904761904761904E-2</v>
      </c>
    </row>
    <row r="294" spans="1:19" s="12" customFormat="1" x14ac:dyDescent="0.25">
      <c r="A294" s="32"/>
      <c r="B294" s="32"/>
      <c r="C294" s="32" t="s">
        <v>578</v>
      </c>
      <c r="D294" s="32"/>
      <c r="E294" s="33"/>
      <c r="F294" s="33"/>
      <c r="G294" s="33"/>
      <c r="H294" s="33"/>
      <c r="I294" s="33"/>
      <c r="J294" s="33"/>
      <c r="K294" s="33"/>
      <c r="L294" s="33"/>
      <c r="M294" s="33"/>
      <c r="N294" s="33"/>
      <c r="O294" s="33"/>
      <c r="P294" s="33"/>
      <c r="Q294" s="33"/>
      <c r="R294" s="33"/>
      <c r="S294" s="35"/>
    </row>
    <row r="295" spans="1:19" x14ac:dyDescent="0.25">
      <c r="A295" t="s">
        <v>579</v>
      </c>
      <c r="D295" t="s">
        <v>580</v>
      </c>
      <c r="E295" s="30">
        <v>159</v>
      </c>
      <c r="F295" s="30">
        <v>184</v>
      </c>
      <c r="G295" s="30">
        <v>170</v>
      </c>
      <c r="H295" s="30">
        <v>157</v>
      </c>
      <c r="I295" s="30">
        <v>139</v>
      </c>
      <c r="J295" s="30">
        <v>155</v>
      </c>
      <c r="K295" s="30">
        <v>155</v>
      </c>
      <c r="L295" s="30">
        <v>174</v>
      </c>
      <c r="M295" s="30">
        <v>116</v>
      </c>
      <c r="N295" s="30">
        <v>178</v>
      </c>
      <c r="O295" s="30">
        <v>133</v>
      </c>
      <c r="P295" s="30">
        <v>175</v>
      </c>
      <c r="Q295" s="30">
        <f>VLOOKUP(Number_of_listed_building_consent_decisions[[#This Row],[ONS Code]],[1]TableP124A!$B:$E,4,FALSE)</f>
        <v>159</v>
      </c>
      <c r="R295" s="30">
        <f>Number_of_listed_building_consent_decisions[[#This Row],[2021/22]]-Number_of_listed_building_consent_decisions[[#This Row],[2020/21]]</f>
        <v>-16</v>
      </c>
      <c r="S295" s="21">
        <f>Number_of_listed_building_consent_decisions[[#This Row],[Change 
2020/21 to 2021/22]]/Number_of_listed_building_consent_decisions[[#This Row],[2020/21]]</f>
        <v>-9.1428571428571428E-2</v>
      </c>
    </row>
    <row r="296" spans="1:19" x14ac:dyDescent="0.25">
      <c r="A296" t="s">
        <v>581</v>
      </c>
      <c r="D296" t="s">
        <v>582</v>
      </c>
      <c r="E296" s="30">
        <v>96</v>
      </c>
      <c r="F296" s="30">
        <v>115</v>
      </c>
      <c r="G296" s="30">
        <v>108</v>
      </c>
      <c r="H296" s="30">
        <v>118</v>
      </c>
      <c r="I296" s="30">
        <v>124</v>
      </c>
      <c r="J296" s="30">
        <v>122</v>
      </c>
      <c r="K296" s="30">
        <v>150</v>
      </c>
      <c r="L296" s="30">
        <v>148</v>
      </c>
      <c r="M296" s="30">
        <v>160</v>
      </c>
      <c r="N296" s="30">
        <v>119</v>
      </c>
      <c r="O296" s="30">
        <v>116</v>
      </c>
      <c r="P296" s="30">
        <v>97</v>
      </c>
      <c r="Q296" s="30">
        <f>VLOOKUP(Number_of_listed_building_consent_decisions[[#This Row],[ONS Code]],[1]TableP124A!$B:$E,4,FALSE)</f>
        <v>90</v>
      </c>
      <c r="R296" s="30">
        <f>Number_of_listed_building_consent_decisions[[#This Row],[2021/22]]-Number_of_listed_building_consent_decisions[[#This Row],[2020/21]]</f>
        <v>-7</v>
      </c>
      <c r="S296" s="21">
        <f>Number_of_listed_building_consent_decisions[[#This Row],[Change 
2020/21 to 2021/22]]/Number_of_listed_building_consent_decisions[[#This Row],[2020/21]]</f>
        <v>-7.2164948453608241E-2</v>
      </c>
    </row>
    <row r="297" spans="1:19" x14ac:dyDescent="0.25">
      <c r="A297" t="s">
        <v>583</v>
      </c>
      <c r="D297" t="s">
        <v>584</v>
      </c>
      <c r="E297" s="30">
        <v>17</v>
      </c>
      <c r="F297" s="30">
        <v>16</v>
      </c>
      <c r="G297" s="30">
        <v>11</v>
      </c>
      <c r="H297" s="30">
        <v>21</v>
      </c>
      <c r="I297" s="30">
        <v>7</v>
      </c>
      <c r="J297" s="30">
        <v>9</v>
      </c>
      <c r="K297" s="30">
        <v>18</v>
      </c>
      <c r="L297" s="30">
        <v>8</v>
      </c>
      <c r="M297" s="30">
        <v>7</v>
      </c>
      <c r="N297" s="30">
        <v>9</v>
      </c>
      <c r="O297" s="30">
        <v>3</v>
      </c>
      <c r="P297" s="30">
        <v>4</v>
      </c>
      <c r="Q297" s="30">
        <f>VLOOKUP(Number_of_listed_building_consent_decisions[[#This Row],[ONS Code]],[1]TableP124A!$B:$E,4,FALSE)</f>
        <v>7</v>
      </c>
      <c r="R297" s="30">
        <f>Number_of_listed_building_consent_decisions[[#This Row],[2021/22]]-Number_of_listed_building_consent_decisions[[#This Row],[2020/21]]</f>
        <v>3</v>
      </c>
      <c r="S297" s="21">
        <f>Number_of_listed_building_consent_decisions[[#This Row],[Change 
2020/21 to 2021/22]]/Number_of_listed_building_consent_decisions[[#This Row],[2020/21]]</f>
        <v>0.75</v>
      </c>
    </row>
    <row r="298" spans="1:19" x14ac:dyDescent="0.25">
      <c r="A298" t="s">
        <v>585</v>
      </c>
      <c r="D298" t="s">
        <v>586</v>
      </c>
      <c r="E298" s="30">
        <v>132</v>
      </c>
      <c r="F298" s="30">
        <v>107</v>
      </c>
      <c r="G298" s="30">
        <v>86</v>
      </c>
      <c r="H298" s="30">
        <v>79</v>
      </c>
      <c r="I298" s="30">
        <v>89</v>
      </c>
      <c r="J298" s="30">
        <v>110</v>
      </c>
      <c r="K298" s="30">
        <v>96</v>
      </c>
      <c r="L298" s="30">
        <v>106</v>
      </c>
      <c r="M298" s="30">
        <v>99</v>
      </c>
      <c r="N298" s="30">
        <v>84</v>
      </c>
      <c r="O298" s="30">
        <v>102</v>
      </c>
      <c r="P298" s="30">
        <v>109</v>
      </c>
      <c r="Q298" s="30">
        <f>VLOOKUP(Number_of_listed_building_consent_decisions[[#This Row],[ONS Code]],[1]TableP124A!$B:$E,4,FALSE)</f>
        <v>92</v>
      </c>
      <c r="R298" s="30">
        <f>Number_of_listed_building_consent_decisions[[#This Row],[2021/22]]-Number_of_listed_building_consent_decisions[[#This Row],[2020/21]]</f>
        <v>-17</v>
      </c>
      <c r="S298" s="21">
        <f>Number_of_listed_building_consent_decisions[[#This Row],[Change 
2020/21 to 2021/22]]/Number_of_listed_building_consent_decisions[[#This Row],[2020/21]]</f>
        <v>-0.15596330275229359</v>
      </c>
    </row>
    <row r="299" spans="1:19" x14ac:dyDescent="0.25">
      <c r="A299" t="s">
        <v>587</v>
      </c>
      <c r="D299" t="s">
        <v>588</v>
      </c>
      <c r="E299" s="30" t="s">
        <v>53</v>
      </c>
      <c r="F299" s="30" t="s">
        <v>53</v>
      </c>
      <c r="G299" s="30" t="s">
        <v>53</v>
      </c>
      <c r="H299" s="30" t="s">
        <v>53</v>
      </c>
      <c r="I299" s="30" t="s">
        <v>53</v>
      </c>
      <c r="J299" s="30" t="s">
        <v>53</v>
      </c>
      <c r="K299" s="30" t="s">
        <v>53</v>
      </c>
      <c r="L299" s="30" t="s">
        <v>53</v>
      </c>
      <c r="M299" s="30">
        <v>1</v>
      </c>
      <c r="N299" s="30">
        <v>2</v>
      </c>
      <c r="O299" s="30">
        <v>0</v>
      </c>
      <c r="P299" s="30">
        <v>0</v>
      </c>
      <c r="Q299" s="30">
        <f>VLOOKUP(Number_of_listed_building_consent_decisions[[#This Row],[ONS Code]],[1]TableP124A!$B:$E,4,FALSE)</f>
        <v>0</v>
      </c>
      <c r="R299" s="30" t="s">
        <v>53</v>
      </c>
    </row>
    <row r="300" spans="1:19" x14ac:dyDescent="0.25">
      <c r="A300" t="s">
        <v>589</v>
      </c>
      <c r="D300" t="s">
        <v>590</v>
      </c>
      <c r="E300" s="30">
        <v>19</v>
      </c>
      <c r="F300" s="30">
        <v>30</v>
      </c>
      <c r="G300" s="30">
        <v>37</v>
      </c>
      <c r="H300" s="30">
        <v>29</v>
      </c>
      <c r="I300" s="30">
        <v>16</v>
      </c>
      <c r="J300" s="30">
        <v>25</v>
      </c>
      <c r="K300" s="30">
        <v>26</v>
      </c>
      <c r="L300" s="30">
        <v>19</v>
      </c>
      <c r="M300" s="30">
        <v>26</v>
      </c>
      <c r="N300" s="30">
        <v>43</v>
      </c>
      <c r="O300" s="30">
        <v>35</v>
      </c>
      <c r="P300" s="30">
        <v>26</v>
      </c>
      <c r="Q300" s="30">
        <f>VLOOKUP(Number_of_listed_building_consent_decisions[[#This Row],[ONS Code]],[1]TableP124A!$B:$E,4,FALSE)</f>
        <v>28</v>
      </c>
      <c r="R300" s="30">
        <f>Number_of_listed_building_consent_decisions[[#This Row],[2021/22]]-Number_of_listed_building_consent_decisions[[#This Row],[2020/21]]</f>
        <v>2</v>
      </c>
      <c r="S300" s="21">
        <f>Number_of_listed_building_consent_decisions[[#This Row],[Change 
2020/21 to 2021/22]]/Number_of_listed_building_consent_decisions[[#This Row],[2020/21]]</f>
        <v>7.6923076923076927E-2</v>
      </c>
    </row>
    <row r="301" spans="1:19" x14ac:dyDescent="0.25">
      <c r="A301" t="s">
        <v>591</v>
      </c>
      <c r="D301" t="s">
        <v>592</v>
      </c>
      <c r="E301" s="30">
        <v>123</v>
      </c>
      <c r="F301" s="30" t="s">
        <v>53</v>
      </c>
      <c r="G301" s="30" t="s">
        <v>53</v>
      </c>
      <c r="H301" s="30">
        <v>115</v>
      </c>
      <c r="I301" s="30">
        <v>125</v>
      </c>
      <c r="J301" s="30">
        <v>122</v>
      </c>
      <c r="K301" s="30">
        <v>112</v>
      </c>
      <c r="L301" s="30">
        <v>148</v>
      </c>
      <c r="M301" s="30">
        <v>125</v>
      </c>
      <c r="N301" s="30">
        <v>150</v>
      </c>
      <c r="O301" s="30">
        <v>197</v>
      </c>
      <c r="P301" s="30">
        <v>106</v>
      </c>
      <c r="Q301" s="30">
        <f>VLOOKUP(Number_of_listed_building_consent_decisions[[#This Row],[ONS Code]],[1]TableP124A!$B:$E,4,FALSE)</f>
        <v>135</v>
      </c>
      <c r="R301" s="30">
        <f>Number_of_listed_building_consent_decisions[[#This Row],[2021/22]]-Number_of_listed_building_consent_decisions[[#This Row],[2020/21]]</f>
        <v>29</v>
      </c>
      <c r="S301" s="21">
        <f>Number_of_listed_building_consent_decisions[[#This Row],[Change 
2020/21 to 2021/22]]/Number_of_listed_building_consent_decisions[[#This Row],[2020/21]]</f>
        <v>0.27358490566037735</v>
      </c>
    </row>
    <row r="302" spans="1:19" x14ac:dyDescent="0.25">
      <c r="A302" t="s">
        <v>593</v>
      </c>
      <c r="D302" t="s">
        <v>594</v>
      </c>
      <c r="E302" s="30">
        <v>34</v>
      </c>
      <c r="F302" s="30">
        <v>34</v>
      </c>
      <c r="G302" s="30">
        <v>25</v>
      </c>
      <c r="H302" s="30">
        <v>33</v>
      </c>
      <c r="I302" s="30">
        <v>54</v>
      </c>
      <c r="J302" s="30">
        <v>47</v>
      </c>
      <c r="K302" s="30">
        <v>50</v>
      </c>
      <c r="L302" s="30">
        <v>44</v>
      </c>
      <c r="M302" s="30">
        <v>47</v>
      </c>
      <c r="N302" s="30">
        <v>38</v>
      </c>
      <c r="O302" s="30">
        <v>50</v>
      </c>
      <c r="P302" s="30">
        <v>50</v>
      </c>
      <c r="Q302" s="30">
        <f>VLOOKUP(Number_of_listed_building_consent_decisions[[#This Row],[ONS Code]],[1]TableP124A!$B:$E,4,FALSE)</f>
        <v>61</v>
      </c>
      <c r="R302" s="30">
        <f>Number_of_listed_building_consent_decisions[[#This Row],[2021/22]]-Number_of_listed_building_consent_decisions[[#This Row],[2020/21]]</f>
        <v>11</v>
      </c>
      <c r="S302" s="21">
        <f>Number_of_listed_building_consent_decisions[[#This Row],[Change 
2020/21 to 2021/22]]/Number_of_listed_building_consent_decisions[[#This Row],[2020/21]]</f>
        <v>0.22</v>
      </c>
    </row>
    <row r="303" spans="1:19" x14ac:dyDescent="0.25">
      <c r="A303" t="s">
        <v>595</v>
      </c>
      <c r="D303" t="s">
        <v>596</v>
      </c>
      <c r="E303" s="30">
        <v>115</v>
      </c>
      <c r="F303" s="30">
        <v>120</v>
      </c>
      <c r="G303" s="30">
        <v>131</v>
      </c>
      <c r="H303" s="30">
        <v>113</v>
      </c>
      <c r="I303" s="30">
        <v>123</v>
      </c>
      <c r="J303" s="30">
        <v>133</v>
      </c>
      <c r="K303" s="30">
        <v>148</v>
      </c>
      <c r="L303" s="30">
        <v>121</v>
      </c>
      <c r="M303" s="30">
        <v>133</v>
      </c>
      <c r="N303" s="30">
        <v>104</v>
      </c>
      <c r="O303" s="30">
        <v>145</v>
      </c>
      <c r="P303" s="30">
        <v>133</v>
      </c>
      <c r="Q303" s="30">
        <f>VLOOKUP(Number_of_listed_building_consent_decisions[[#This Row],[ONS Code]],[1]TableP124A!$B:$E,4,FALSE)</f>
        <v>144</v>
      </c>
      <c r="R303" s="30">
        <f>Number_of_listed_building_consent_decisions[[#This Row],[2021/22]]-Number_of_listed_building_consent_decisions[[#This Row],[2020/21]]</f>
        <v>11</v>
      </c>
      <c r="S303" s="21">
        <f>Number_of_listed_building_consent_decisions[[#This Row],[Change 
2020/21 to 2021/22]]/Number_of_listed_building_consent_decisions[[#This Row],[2020/21]]</f>
        <v>8.2706766917293228E-2</v>
      </c>
    </row>
    <row r="304" spans="1:19" x14ac:dyDescent="0.25">
      <c r="A304" t="s">
        <v>597</v>
      </c>
      <c r="D304" t="s">
        <v>598</v>
      </c>
      <c r="E304" s="30">
        <v>52</v>
      </c>
      <c r="F304" s="30">
        <v>36</v>
      </c>
      <c r="G304" s="30" t="s">
        <v>53</v>
      </c>
      <c r="H304" s="30">
        <v>48</v>
      </c>
      <c r="I304" s="30">
        <v>49</v>
      </c>
      <c r="J304" s="30">
        <v>54</v>
      </c>
      <c r="K304" s="30">
        <v>53</v>
      </c>
      <c r="L304" s="30">
        <v>53</v>
      </c>
      <c r="M304" s="30">
        <v>56</v>
      </c>
      <c r="N304" s="30">
        <v>40</v>
      </c>
      <c r="O304" s="30">
        <v>42</v>
      </c>
      <c r="P304" s="30">
        <v>62</v>
      </c>
      <c r="Q304" s="30">
        <f>VLOOKUP(Number_of_listed_building_consent_decisions[[#This Row],[ONS Code]],[1]TableP124A!$B:$E,4,FALSE)</f>
        <v>55</v>
      </c>
      <c r="R304" s="30">
        <f>Number_of_listed_building_consent_decisions[[#This Row],[2021/22]]-Number_of_listed_building_consent_decisions[[#This Row],[2020/21]]</f>
        <v>-7</v>
      </c>
      <c r="S304" s="21">
        <f>Number_of_listed_building_consent_decisions[[#This Row],[Change 
2020/21 to 2021/22]]/Number_of_listed_building_consent_decisions[[#This Row],[2020/21]]</f>
        <v>-0.11290322580645161</v>
      </c>
    </row>
    <row r="305" spans="1:19" x14ac:dyDescent="0.25">
      <c r="A305" t="s">
        <v>599</v>
      </c>
      <c r="D305" t="s">
        <v>600</v>
      </c>
      <c r="E305" s="30">
        <v>81</v>
      </c>
      <c r="F305" s="30">
        <v>77</v>
      </c>
      <c r="G305" s="30" t="s">
        <v>53</v>
      </c>
      <c r="H305" s="30">
        <v>70</v>
      </c>
      <c r="I305" s="30">
        <v>85</v>
      </c>
      <c r="J305" s="30">
        <v>52</v>
      </c>
      <c r="K305" s="30">
        <v>80</v>
      </c>
      <c r="L305" s="30">
        <v>67</v>
      </c>
      <c r="M305" s="30">
        <v>102</v>
      </c>
      <c r="N305" s="30">
        <v>84</v>
      </c>
      <c r="O305" s="30">
        <v>64</v>
      </c>
      <c r="P305" s="30">
        <v>57</v>
      </c>
      <c r="Q305" s="30">
        <f>VLOOKUP(Number_of_listed_building_consent_decisions[[#This Row],[ONS Code]],[1]TableP124A!$B:$E,4,FALSE)</f>
        <v>82</v>
      </c>
      <c r="R305" s="30">
        <f>Number_of_listed_building_consent_decisions[[#This Row],[2021/22]]-Number_of_listed_building_consent_decisions[[#This Row],[2020/21]]</f>
        <v>25</v>
      </c>
      <c r="S305" s="21">
        <f>Number_of_listed_building_consent_decisions[[#This Row],[Change 
2020/21 to 2021/22]]/Number_of_listed_building_consent_decisions[[#This Row],[2020/21]]</f>
        <v>0.43859649122807015</v>
      </c>
    </row>
    <row r="306" spans="1:19" x14ac:dyDescent="0.25">
      <c r="A306" t="s">
        <v>601</v>
      </c>
      <c r="D306" t="s">
        <v>602</v>
      </c>
      <c r="E306" s="30">
        <v>80</v>
      </c>
      <c r="F306" s="30">
        <v>85</v>
      </c>
      <c r="G306" s="30">
        <v>88</v>
      </c>
      <c r="H306" s="30">
        <v>65</v>
      </c>
      <c r="I306" s="30">
        <v>81</v>
      </c>
      <c r="J306" s="30">
        <v>112</v>
      </c>
      <c r="K306" s="30">
        <v>105</v>
      </c>
      <c r="L306" s="30">
        <v>129</v>
      </c>
      <c r="M306" s="30">
        <v>130</v>
      </c>
      <c r="N306" s="30">
        <v>118</v>
      </c>
      <c r="O306" s="30">
        <v>116</v>
      </c>
      <c r="P306" s="30">
        <v>113</v>
      </c>
      <c r="Q306" s="30">
        <f>VLOOKUP(Number_of_listed_building_consent_decisions[[#This Row],[ONS Code]],[1]TableP124A!$B:$E,4,FALSE)</f>
        <v>112</v>
      </c>
      <c r="R306" s="30">
        <f>Number_of_listed_building_consent_decisions[[#This Row],[2021/22]]-Number_of_listed_building_consent_decisions[[#This Row],[2020/21]]</f>
        <v>-1</v>
      </c>
      <c r="S306" s="21">
        <f>Number_of_listed_building_consent_decisions[[#This Row],[Change 
2020/21 to 2021/22]]/Number_of_listed_building_consent_decisions[[#This Row],[2020/21]]</f>
        <v>-8.8495575221238937E-3</v>
      </c>
    </row>
    <row r="307" spans="1:19" x14ac:dyDescent="0.25">
      <c r="A307" t="s">
        <v>603</v>
      </c>
      <c r="D307" t="s">
        <v>817</v>
      </c>
      <c r="E307" s="30">
        <v>107</v>
      </c>
      <c r="F307" s="30">
        <v>119</v>
      </c>
      <c r="G307" s="30">
        <v>119</v>
      </c>
      <c r="H307" s="30">
        <v>89</v>
      </c>
      <c r="I307" s="30">
        <v>123</v>
      </c>
      <c r="J307" s="30">
        <v>116</v>
      </c>
      <c r="K307" s="30">
        <v>100</v>
      </c>
      <c r="L307" s="30">
        <v>87</v>
      </c>
      <c r="M307" s="30">
        <v>95</v>
      </c>
      <c r="N307" s="30">
        <v>89</v>
      </c>
      <c r="O307" s="30">
        <v>79</v>
      </c>
      <c r="P307" s="30">
        <v>78</v>
      </c>
      <c r="Q307" s="30">
        <f>VLOOKUP(Number_of_listed_building_consent_decisions[[#This Row],[ONS Code]],[1]TableP124A!$B:$E,4,FALSE)</f>
        <v>93</v>
      </c>
      <c r="R307" s="30">
        <f>Number_of_listed_building_consent_decisions[[#This Row],[2021/22]]-Number_of_listed_building_consent_decisions[[#This Row],[2020/21]]</f>
        <v>15</v>
      </c>
      <c r="S307" s="21">
        <f>Number_of_listed_building_consent_decisions[[#This Row],[Change 
2020/21 to 2021/22]]/Number_of_listed_building_consent_decisions[[#This Row],[2020/21]]</f>
        <v>0.19230769230769232</v>
      </c>
    </row>
    <row r="308" spans="1:19" x14ac:dyDescent="0.25">
      <c r="A308" t="s">
        <v>605</v>
      </c>
      <c r="D308" t="s">
        <v>606</v>
      </c>
      <c r="E308" s="30">
        <v>206</v>
      </c>
      <c r="F308" s="30">
        <v>259</v>
      </c>
      <c r="G308" s="30" t="s">
        <v>53</v>
      </c>
      <c r="H308" s="30">
        <v>183</v>
      </c>
      <c r="I308" s="30">
        <v>176</v>
      </c>
      <c r="J308" s="30">
        <v>173</v>
      </c>
      <c r="K308" s="30">
        <v>215</v>
      </c>
      <c r="L308" s="30">
        <v>165</v>
      </c>
      <c r="M308" s="30">
        <v>161</v>
      </c>
      <c r="N308" s="30">
        <v>145</v>
      </c>
      <c r="O308" s="30">
        <v>150</v>
      </c>
      <c r="P308" s="30">
        <v>166</v>
      </c>
      <c r="Q308" s="30">
        <f>VLOOKUP(Number_of_listed_building_consent_decisions[[#This Row],[ONS Code]],[1]TableP124A!$B:$E,4,FALSE)</f>
        <v>204</v>
      </c>
      <c r="R308" s="30">
        <f>Number_of_listed_building_consent_decisions[[#This Row],[2021/22]]-Number_of_listed_building_consent_decisions[[#This Row],[2020/21]]</f>
        <v>38</v>
      </c>
      <c r="S308" s="21">
        <f>Number_of_listed_building_consent_decisions[[#This Row],[Change 
2020/21 to 2021/22]]/Number_of_listed_building_consent_decisions[[#This Row],[2020/21]]</f>
        <v>0.2289156626506024</v>
      </c>
    </row>
    <row r="309" spans="1:19" s="12" customFormat="1" x14ac:dyDescent="0.25">
      <c r="A309" s="32"/>
      <c r="B309" s="32"/>
      <c r="C309" s="32" t="s">
        <v>607</v>
      </c>
      <c r="D309" s="32"/>
      <c r="E309" s="33"/>
      <c r="F309" s="33"/>
      <c r="G309" s="33"/>
      <c r="H309" s="33"/>
      <c r="I309" s="33"/>
      <c r="J309" s="33"/>
      <c r="K309" s="33"/>
      <c r="L309" s="33"/>
      <c r="M309" s="33"/>
      <c r="N309" s="33"/>
      <c r="O309" s="33"/>
      <c r="P309" s="33"/>
      <c r="Q309" s="33"/>
      <c r="R309" s="33"/>
      <c r="S309" s="35"/>
    </row>
    <row r="310" spans="1:19" x14ac:dyDescent="0.25">
      <c r="A310" t="s">
        <v>608</v>
      </c>
      <c r="D310" t="s">
        <v>609</v>
      </c>
      <c r="E310" s="30">
        <v>214</v>
      </c>
      <c r="F310" s="30">
        <v>207</v>
      </c>
      <c r="G310" s="30">
        <v>224</v>
      </c>
      <c r="H310" s="30">
        <v>193</v>
      </c>
      <c r="I310" s="30">
        <v>185</v>
      </c>
      <c r="J310" s="30">
        <v>217</v>
      </c>
      <c r="K310" s="30">
        <v>214</v>
      </c>
      <c r="L310" s="30">
        <v>204</v>
      </c>
      <c r="M310" s="30">
        <v>207</v>
      </c>
      <c r="N310" s="30">
        <v>183</v>
      </c>
      <c r="O310" s="30">
        <v>190</v>
      </c>
      <c r="P310" s="30">
        <v>182</v>
      </c>
      <c r="Q310" s="30">
        <f>VLOOKUP(Number_of_listed_building_consent_decisions[[#This Row],[ONS Code]],[1]TableP124A!$B:$E,4,FALSE)</f>
        <v>242</v>
      </c>
      <c r="R310" s="30">
        <f>Number_of_listed_building_consent_decisions[[#This Row],[2021/22]]-Number_of_listed_building_consent_decisions[[#This Row],[2020/21]]</f>
        <v>60</v>
      </c>
      <c r="S310" s="21">
        <f>Number_of_listed_building_consent_decisions[[#This Row],[Change 
2020/21 to 2021/22]]/Number_of_listed_building_consent_decisions[[#This Row],[2020/21]]</f>
        <v>0.32967032967032966</v>
      </c>
    </row>
    <row r="311" spans="1:19" x14ac:dyDescent="0.25">
      <c r="A311" t="s">
        <v>610</v>
      </c>
      <c r="D311" t="s">
        <v>611</v>
      </c>
      <c r="E311" s="30">
        <v>87</v>
      </c>
      <c r="F311" s="30">
        <v>114</v>
      </c>
      <c r="G311" s="30">
        <v>111</v>
      </c>
      <c r="H311" s="30">
        <v>110</v>
      </c>
      <c r="I311" s="30">
        <v>110</v>
      </c>
      <c r="J311" s="30">
        <v>89</v>
      </c>
      <c r="K311" s="30">
        <v>119</v>
      </c>
      <c r="L311" s="30">
        <v>149</v>
      </c>
      <c r="M311" s="30">
        <v>132</v>
      </c>
      <c r="N311" s="30">
        <v>126</v>
      </c>
      <c r="O311" s="30">
        <v>113</v>
      </c>
      <c r="P311" s="30">
        <v>106</v>
      </c>
      <c r="Q311" s="30">
        <f>VLOOKUP(Number_of_listed_building_consent_decisions[[#This Row],[ONS Code]],[1]TableP124A!$B:$E,4,FALSE)</f>
        <v>95</v>
      </c>
      <c r="R311" s="30">
        <f>Number_of_listed_building_consent_decisions[[#This Row],[2021/22]]-Number_of_listed_building_consent_decisions[[#This Row],[2020/21]]</f>
        <v>-11</v>
      </c>
      <c r="S311" s="21">
        <f>Number_of_listed_building_consent_decisions[[#This Row],[Change 
2020/21 to 2021/22]]/Number_of_listed_building_consent_decisions[[#This Row],[2020/21]]</f>
        <v>-0.10377358490566038</v>
      </c>
    </row>
    <row r="312" spans="1:19" x14ac:dyDescent="0.25">
      <c r="A312" t="s">
        <v>612</v>
      </c>
      <c r="D312" t="s">
        <v>613</v>
      </c>
      <c r="E312" s="30">
        <v>219</v>
      </c>
      <c r="F312" s="30">
        <v>309</v>
      </c>
      <c r="G312" s="30">
        <v>290</v>
      </c>
      <c r="H312" s="30">
        <v>265</v>
      </c>
      <c r="I312" s="30">
        <v>256</v>
      </c>
      <c r="J312" s="30">
        <v>265</v>
      </c>
      <c r="K312" s="30">
        <v>280</v>
      </c>
      <c r="L312" s="30">
        <v>270</v>
      </c>
      <c r="M312" s="30">
        <v>233</v>
      </c>
      <c r="N312" s="30">
        <v>254</v>
      </c>
      <c r="O312" s="30">
        <v>204</v>
      </c>
      <c r="P312" s="30">
        <v>277</v>
      </c>
      <c r="Q312" s="30">
        <f>VLOOKUP(Number_of_listed_building_consent_decisions[[#This Row],[ONS Code]],[1]TableP124A!$B:$E,4,FALSE)</f>
        <v>299</v>
      </c>
      <c r="R312" s="30">
        <f>Number_of_listed_building_consent_decisions[[#This Row],[2021/22]]-Number_of_listed_building_consent_decisions[[#This Row],[2020/21]]</f>
        <v>22</v>
      </c>
      <c r="S312" s="21">
        <f>Number_of_listed_building_consent_decisions[[#This Row],[Change 
2020/21 to 2021/22]]/Number_of_listed_building_consent_decisions[[#This Row],[2020/21]]</f>
        <v>7.9422382671480149E-2</v>
      </c>
    </row>
    <row r="313" spans="1:19" x14ac:dyDescent="0.25">
      <c r="A313" t="s">
        <v>614</v>
      </c>
      <c r="D313" t="s">
        <v>818</v>
      </c>
      <c r="E313" s="30">
        <v>136</v>
      </c>
      <c r="F313" s="30">
        <v>120</v>
      </c>
      <c r="G313" s="30" t="s">
        <v>53</v>
      </c>
      <c r="H313" s="30">
        <v>154</v>
      </c>
      <c r="I313" s="30">
        <v>146</v>
      </c>
      <c r="J313" s="30">
        <v>135</v>
      </c>
      <c r="K313" s="30">
        <v>144</v>
      </c>
      <c r="L313" s="30">
        <v>188</v>
      </c>
      <c r="M313" s="30">
        <v>154</v>
      </c>
      <c r="N313" s="30">
        <v>176</v>
      </c>
      <c r="O313" s="30">
        <v>135</v>
      </c>
      <c r="P313" s="30">
        <v>154</v>
      </c>
      <c r="Q313" s="30">
        <f>VLOOKUP(Number_of_listed_building_consent_decisions[[#This Row],[ONS Code]],[1]TableP124A!$B:$E,4,FALSE)</f>
        <v>152</v>
      </c>
      <c r="R313" s="30">
        <f>Number_of_listed_building_consent_decisions[[#This Row],[2021/22]]-Number_of_listed_building_consent_decisions[[#This Row],[2020/21]]</f>
        <v>-2</v>
      </c>
      <c r="S313" s="21">
        <f>Number_of_listed_building_consent_decisions[[#This Row],[Change 
2020/21 to 2021/22]]/Number_of_listed_building_consent_decisions[[#This Row],[2020/21]]</f>
        <v>-1.2987012987012988E-2</v>
      </c>
    </row>
    <row r="314" spans="1:19" x14ac:dyDescent="0.25">
      <c r="A314" t="s">
        <v>616</v>
      </c>
      <c r="D314" t="s">
        <v>617</v>
      </c>
      <c r="E314" s="30">
        <v>199</v>
      </c>
      <c r="F314" s="30">
        <v>229</v>
      </c>
      <c r="G314" s="30">
        <v>223</v>
      </c>
      <c r="H314" s="30">
        <v>222</v>
      </c>
      <c r="I314" s="30">
        <v>215</v>
      </c>
      <c r="J314" s="30">
        <v>219</v>
      </c>
      <c r="K314" s="30">
        <v>213</v>
      </c>
      <c r="L314" s="30">
        <v>208</v>
      </c>
      <c r="M314" s="30">
        <v>209</v>
      </c>
      <c r="N314" s="30">
        <v>169</v>
      </c>
      <c r="O314" s="30">
        <v>193</v>
      </c>
      <c r="P314" s="30">
        <v>199</v>
      </c>
      <c r="Q314" s="30">
        <f>VLOOKUP(Number_of_listed_building_consent_decisions[[#This Row],[ONS Code]],[1]TableP124A!$B:$E,4,FALSE)</f>
        <v>220</v>
      </c>
      <c r="R314" s="30">
        <f>Number_of_listed_building_consent_decisions[[#This Row],[2021/22]]-Number_of_listed_building_consent_decisions[[#This Row],[2020/21]]</f>
        <v>21</v>
      </c>
      <c r="S314" s="21">
        <f>Number_of_listed_building_consent_decisions[[#This Row],[Change 
2020/21 to 2021/22]]/Number_of_listed_building_consent_decisions[[#This Row],[2020/21]]</f>
        <v>0.10552763819095477</v>
      </c>
    </row>
    <row r="315" spans="1:19" s="12" customFormat="1" x14ac:dyDescent="0.25">
      <c r="A315" s="32"/>
      <c r="B315" s="32"/>
      <c r="C315" s="32" t="s">
        <v>819</v>
      </c>
      <c r="D315" s="32"/>
      <c r="E315" s="33"/>
      <c r="F315" s="33"/>
      <c r="G315" s="33"/>
      <c r="H315" s="33"/>
      <c r="I315" s="33"/>
      <c r="J315" s="33"/>
      <c r="K315" s="33"/>
      <c r="L315" s="33"/>
      <c r="M315" s="33"/>
      <c r="N315" s="33"/>
      <c r="O315" s="33"/>
      <c r="P315" s="33"/>
      <c r="Q315" s="33"/>
      <c r="R315" s="33"/>
      <c r="S315" s="35"/>
    </row>
    <row r="316" spans="1:19" x14ac:dyDescent="0.25">
      <c r="A316" t="s">
        <v>619</v>
      </c>
      <c r="D316" t="s">
        <v>620</v>
      </c>
      <c r="E316" s="30">
        <v>33</v>
      </c>
      <c r="F316" s="30">
        <v>49</v>
      </c>
      <c r="G316" s="30">
        <v>48</v>
      </c>
      <c r="H316" s="30">
        <v>32</v>
      </c>
      <c r="I316" s="30">
        <v>35</v>
      </c>
      <c r="J316" s="30">
        <v>36</v>
      </c>
      <c r="K316" s="30">
        <v>47</v>
      </c>
      <c r="L316" s="30">
        <v>47</v>
      </c>
      <c r="M316" s="30">
        <v>32</v>
      </c>
      <c r="N316" s="30">
        <v>28</v>
      </c>
      <c r="O316" s="30">
        <v>39</v>
      </c>
      <c r="P316" s="30">
        <v>31</v>
      </c>
      <c r="Q316" s="30">
        <f>VLOOKUP(Number_of_listed_building_consent_decisions[[#This Row],[ONS Code]],[1]TableP124A!$B:$E,4,FALSE)</f>
        <v>39</v>
      </c>
      <c r="R316" s="30">
        <f>Number_of_listed_building_consent_decisions[[#This Row],[2021/22]]-Number_of_listed_building_consent_decisions[[#This Row],[2020/21]]</f>
        <v>8</v>
      </c>
      <c r="S316" s="21">
        <f>Number_of_listed_building_consent_decisions[[#This Row],[Change 
2020/21 to 2021/22]]/Number_of_listed_building_consent_decisions[[#This Row],[2020/21]]</f>
        <v>0.25806451612903225</v>
      </c>
    </row>
    <row r="317" spans="1:19" x14ac:dyDescent="0.25">
      <c r="A317" t="s">
        <v>621</v>
      </c>
      <c r="D317" t="s">
        <v>820</v>
      </c>
      <c r="E317" s="30">
        <v>24</v>
      </c>
      <c r="F317" s="30">
        <v>35</v>
      </c>
      <c r="G317" s="30">
        <v>27</v>
      </c>
      <c r="H317" s="30">
        <v>30</v>
      </c>
      <c r="I317" s="30">
        <v>33</v>
      </c>
      <c r="J317" s="30">
        <v>30</v>
      </c>
      <c r="K317" s="30">
        <v>25</v>
      </c>
      <c r="L317" s="30">
        <v>37</v>
      </c>
      <c r="M317" s="30">
        <v>37</v>
      </c>
      <c r="N317" s="30">
        <v>33</v>
      </c>
      <c r="O317" s="30">
        <v>42</v>
      </c>
      <c r="P317" s="30">
        <v>19</v>
      </c>
      <c r="Q317" s="30">
        <f>VLOOKUP(Number_of_listed_building_consent_decisions[[#This Row],[ONS Code]],[1]TableP124A!$B:$E,4,FALSE)</f>
        <v>25</v>
      </c>
      <c r="R317" s="30">
        <f>Number_of_listed_building_consent_decisions[[#This Row],[2021/22]]-Number_of_listed_building_consent_decisions[[#This Row],[2020/21]]</f>
        <v>6</v>
      </c>
      <c r="S317" s="21">
        <f>Number_of_listed_building_consent_decisions[[#This Row],[Change 
2020/21 to 2021/22]]/Number_of_listed_building_consent_decisions[[#This Row],[2020/21]]</f>
        <v>0.31578947368421051</v>
      </c>
    </row>
    <row r="318" spans="1:19" x14ac:dyDescent="0.25">
      <c r="A318" t="s">
        <v>623</v>
      </c>
      <c r="D318" t="s">
        <v>624</v>
      </c>
      <c r="E318" s="30">
        <v>89</v>
      </c>
      <c r="F318" s="30">
        <v>98</v>
      </c>
      <c r="G318" s="30">
        <v>94</v>
      </c>
      <c r="H318" s="30">
        <v>88</v>
      </c>
      <c r="I318" s="30">
        <v>89</v>
      </c>
      <c r="J318" s="30">
        <v>105</v>
      </c>
      <c r="K318" s="30">
        <v>111</v>
      </c>
      <c r="L318" s="30">
        <v>132</v>
      </c>
      <c r="M318" s="30">
        <v>115</v>
      </c>
      <c r="N318" s="30">
        <v>111</v>
      </c>
      <c r="O318" s="30">
        <v>98</v>
      </c>
      <c r="P318" s="30">
        <v>83</v>
      </c>
      <c r="Q318" s="30">
        <f>VLOOKUP(Number_of_listed_building_consent_decisions[[#This Row],[ONS Code]],[1]TableP124A!$B:$E,4,FALSE)</f>
        <v>87</v>
      </c>
      <c r="R318" s="30">
        <f>Number_of_listed_building_consent_decisions[[#This Row],[2021/22]]-Number_of_listed_building_consent_decisions[[#This Row],[2020/21]]</f>
        <v>4</v>
      </c>
      <c r="S318" s="21">
        <f>Number_of_listed_building_consent_decisions[[#This Row],[Change 
2020/21 to 2021/22]]/Number_of_listed_building_consent_decisions[[#This Row],[2020/21]]</f>
        <v>4.8192771084337352E-2</v>
      </c>
    </row>
    <row r="319" spans="1:19" x14ac:dyDescent="0.25">
      <c r="A319" t="s">
        <v>625</v>
      </c>
      <c r="D319" t="s">
        <v>626</v>
      </c>
      <c r="E319" s="30">
        <v>47</v>
      </c>
      <c r="F319" s="30">
        <v>48</v>
      </c>
      <c r="G319" s="30">
        <v>64</v>
      </c>
      <c r="H319" s="30">
        <v>56</v>
      </c>
      <c r="I319" s="30">
        <v>37</v>
      </c>
      <c r="J319" s="30">
        <v>46</v>
      </c>
      <c r="K319" s="30">
        <v>54</v>
      </c>
      <c r="L319" s="30">
        <v>44</v>
      </c>
      <c r="M319" s="30">
        <v>38</v>
      </c>
      <c r="N319" s="30">
        <v>36</v>
      </c>
      <c r="O319" s="30">
        <v>41</v>
      </c>
      <c r="P319" s="30">
        <v>38</v>
      </c>
      <c r="Q319" s="30">
        <f>VLOOKUP(Number_of_listed_building_consent_decisions[[#This Row],[ONS Code]],[1]TableP124A!$B:$E,4,FALSE)</f>
        <v>58</v>
      </c>
      <c r="R319" s="30">
        <f>Number_of_listed_building_consent_decisions[[#This Row],[2021/22]]-Number_of_listed_building_consent_decisions[[#This Row],[2020/21]]</f>
        <v>20</v>
      </c>
      <c r="S319" s="21">
        <f>Number_of_listed_building_consent_decisions[[#This Row],[Change 
2020/21 to 2021/22]]/Number_of_listed_building_consent_decisions[[#This Row],[2020/21]]</f>
        <v>0.52631578947368418</v>
      </c>
    </row>
    <row r="320" spans="1:19" x14ac:dyDescent="0.25">
      <c r="A320" t="s">
        <v>627</v>
      </c>
      <c r="D320" t="s">
        <v>821</v>
      </c>
      <c r="E320" s="30">
        <v>32</v>
      </c>
      <c r="F320" s="30">
        <v>19</v>
      </c>
      <c r="G320" s="30">
        <v>30</v>
      </c>
      <c r="H320" s="30">
        <v>19</v>
      </c>
      <c r="I320" s="30">
        <v>31</v>
      </c>
      <c r="J320" s="30">
        <v>29</v>
      </c>
      <c r="K320" s="30">
        <v>32</v>
      </c>
      <c r="L320" s="30">
        <v>44</v>
      </c>
      <c r="M320" s="30">
        <v>29</v>
      </c>
      <c r="N320" s="30">
        <v>29</v>
      </c>
      <c r="O320" s="30">
        <v>34</v>
      </c>
      <c r="P320" s="30">
        <v>36</v>
      </c>
      <c r="Q320" s="30">
        <f>VLOOKUP(Number_of_listed_building_consent_decisions[[#This Row],[ONS Code]],[1]TableP124A!$B:$E,4,FALSE)</f>
        <v>45</v>
      </c>
      <c r="R320" s="30">
        <f>Number_of_listed_building_consent_decisions[[#This Row],[2021/22]]-Number_of_listed_building_consent_decisions[[#This Row],[2020/21]]</f>
        <v>9</v>
      </c>
      <c r="S320" s="21">
        <f>Number_of_listed_building_consent_decisions[[#This Row],[Change 
2020/21 to 2021/22]]/Number_of_listed_building_consent_decisions[[#This Row],[2020/21]]</f>
        <v>0.25</v>
      </c>
    </row>
    <row r="321" spans="1:19" x14ac:dyDescent="0.25">
      <c r="A321" t="s">
        <v>629</v>
      </c>
      <c r="D321" t="s">
        <v>630</v>
      </c>
      <c r="E321" s="30">
        <v>25</v>
      </c>
      <c r="F321" s="30">
        <v>22</v>
      </c>
      <c r="G321" s="30">
        <v>31</v>
      </c>
      <c r="H321" s="30">
        <v>38</v>
      </c>
      <c r="I321" s="30">
        <v>33</v>
      </c>
      <c r="J321" s="30">
        <v>28</v>
      </c>
      <c r="K321" s="30">
        <v>37</v>
      </c>
      <c r="L321" s="30">
        <v>24</v>
      </c>
      <c r="M321" s="30">
        <v>27</v>
      </c>
      <c r="N321" s="30">
        <v>28</v>
      </c>
      <c r="O321" s="30">
        <v>43</v>
      </c>
      <c r="P321" s="30">
        <v>22</v>
      </c>
      <c r="Q321" s="30">
        <f>VLOOKUP(Number_of_listed_building_consent_decisions[[#This Row],[ONS Code]],[1]TableP124A!$B:$E,4,FALSE)</f>
        <v>26</v>
      </c>
      <c r="R321" s="30">
        <f>Number_of_listed_building_consent_decisions[[#This Row],[2021/22]]-Number_of_listed_building_consent_decisions[[#This Row],[2020/21]]</f>
        <v>4</v>
      </c>
      <c r="S321" s="21">
        <f>Number_of_listed_building_consent_decisions[[#This Row],[Change 
2020/21 to 2021/22]]/Number_of_listed_building_consent_decisions[[#This Row],[2020/21]]</f>
        <v>0.18181818181818182</v>
      </c>
    </row>
    <row r="322" spans="1:19" x14ac:dyDescent="0.25">
      <c r="A322" t="s">
        <v>631</v>
      </c>
      <c r="D322" t="s">
        <v>632</v>
      </c>
      <c r="E322" s="30">
        <v>18</v>
      </c>
      <c r="F322" s="30">
        <v>14</v>
      </c>
      <c r="G322" s="30">
        <v>9</v>
      </c>
      <c r="H322" s="30">
        <v>11</v>
      </c>
      <c r="I322" s="30">
        <v>19</v>
      </c>
      <c r="J322" s="30">
        <v>12</v>
      </c>
      <c r="K322" s="30">
        <v>14</v>
      </c>
      <c r="L322" s="30">
        <v>15</v>
      </c>
      <c r="M322" s="30">
        <v>12</v>
      </c>
      <c r="N322" s="30">
        <v>15</v>
      </c>
      <c r="O322" s="30">
        <v>15</v>
      </c>
      <c r="P322" s="30">
        <v>12</v>
      </c>
      <c r="Q322" s="30">
        <f>VLOOKUP(Number_of_listed_building_consent_decisions[[#This Row],[ONS Code]],[1]TableP124A!$B:$E,4,FALSE)</f>
        <v>11</v>
      </c>
      <c r="R322" s="30">
        <f>Number_of_listed_building_consent_decisions[[#This Row],[2021/22]]-Number_of_listed_building_consent_decisions[[#This Row],[2020/21]]</f>
        <v>-1</v>
      </c>
      <c r="S322" s="21">
        <f>Number_of_listed_building_consent_decisions[[#This Row],[Change 
2020/21 to 2021/22]]/Number_of_listed_building_consent_decisions[[#This Row],[2020/21]]</f>
        <v>-8.3333333333333329E-2</v>
      </c>
    </row>
    <row r="323" spans="1:19" x14ac:dyDescent="0.25">
      <c r="A323" t="s">
        <v>633</v>
      </c>
      <c r="D323" t="s">
        <v>634</v>
      </c>
      <c r="E323" s="30">
        <v>19</v>
      </c>
      <c r="F323" s="30">
        <v>13</v>
      </c>
      <c r="G323" s="30">
        <v>20</v>
      </c>
      <c r="H323" s="30">
        <v>2</v>
      </c>
      <c r="I323" s="30">
        <v>8</v>
      </c>
      <c r="J323" s="30">
        <v>11</v>
      </c>
      <c r="K323" s="30">
        <v>18</v>
      </c>
      <c r="L323" s="30">
        <v>8</v>
      </c>
      <c r="M323" s="30">
        <v>5</v>
      </c>
      <c r="N323" s="30">
        <v>8</v>
      </c>
      <c r="O323" s="30">
        <v>10</v>
      </c>
      <c r="P323" s="30">
        <v>8</v>
      </c>
      <c r="Q323" s="30">
        <f>VLOOKUP(Number_of_listed_building_consent_decisions[[#This Row],[ONS Code]],[1]TableP124A!$B:$E,4,FALSE)</f>
        <v>4</v>
      </c>
      <c r="R323" s="30">
        <f>Number_of_listed_building_consent_decisions[[#This Row],[2021/22]]-Number_of_listed_building_consent_decisions[[#This Row],[2020/21]]</f>
        <v>-4</v>
      </c>
      <c r="S323" s="21">
        <f>Number_of_listed_building_consent_decisions[[#This Row],[Change 
2020/21 to 2021/22]]/Number_of_listed_building_consent_decisions[[#This Row],[2020/21]]</f>
        <v>-0.5</v>
      </c>
    </row>
    <row r="324" spans="1:19" x14ac:dyDescent="0.25">
      <c r="A324" t="s">
        <v>635</v>
      </c>
      <c r="D324" t="s">
        <v>636</v>
      </c>
      <c r="E324" s="30">
        <v>47</v>
      </c>
      <c r="F324" s="30">
        <v>33</v>
      </c>
      <c r="G324" s="30">
        <v>26</v>
      </c>
      <c r="H324" s="30">
        <v>37</v>
      </c>
      <c r="I324" s="30">
        <v>27</v>
      </c>
      <c r="J324" s="30">
        <v>33</v>
      </c>
      <c r="K324" s="30">
        <v>36</v>
      </c>
      <c r="L324" s="30">
        <v>33</v>
      </c>
      <c r="M324" s="30">
        <v>26</v>
      </c>
      <c r="N324" s="30">
        <v>30</v>
      </c>
      <c r="O324" s="30">
        <v>26</v>
      </c>
      <c r="P324" s="30">
        <v>26</v>
      </c>
      <c r="Q324" s="30">
        <f>VLOOKUP(Number_of_listed_building_consent_decisions[[#This Row],[ONS Code]],[1]TableP124A!$B:$E,4,FALSE)</f>
        <v>37</v>
      </c>
      <c r="R324" s="30">
        <f>Number_of_listed_building_consent_decisions[[#This Row],[2021/22]]-Number_of_listed_building_consent_decisions[[#This Row],[2020/21]]</f>
        <v>11</v>
      </c>
      <c r="S324" s="21">
        <f>Number_of_listed_building_consent_decisions[[#This Row],[Change 
2020/21 to 2021/22]]/Number_of_listed_building_consent_decisions[[#This Row],[2020/21]]</f>
        <v>0.42307692307692307</v>
      </c>
    </row>
    <row r="325" spans="1:19" x14ac:dyDescent="0.25">
      <c r="A325" t="s">
        <v>637</v>
      </c>
      <c r="D325" t="s">
        <v>638</v>
      </c>
      <c r="E325" s="30">
        <v>99</v>
      </c>
      <c r="F325" s="30">
        <v>127</v>
      </c>
      <c r="G325" s="30">
        <v>102</v>
      </c>
      <c r="H325" s="30">
        <v>99</v>
      </c>
      <c r="I325" s="30">
        <v>113</v>
      </c>
      <c r="J325" s="30">
        <v>128</v>
      </c>
      <c r="K325" s="30">
        <v>123</v>
      </c>
      <c r="L325" s="30">
        <v>114</v>
      </c>
      <c r="M325" s="30">
        <v>100</v>
      </c>
      <c r="N325" s="30">
        <v>86</v>
      </c>
      <c r="O325" s="30">
        <v>98</v>
      </c>
      <c r="P325" s="30">
        <v>80</v>
      </c>
      <c r="Q325" s="30">
        <f>VLOOKUP(Number_of_listed_building_consent_decisions[[#This Row],[ONS Code]],[1]TableP124A!$B:$E,4,FALSE)</f>
        <v>154</v>
      </c>
      <c r="R325" s="30">
        <f>Number_of_listed_building_consent_decisions[[#This Row],[2021/22]]-Number_of_listed_building_consent_decisions[[#This Row],[2020/21]]</f>
        <v>74</v>
      </c>
      <c r="S325" s="21">
        <f>Number_of_listed_building_consent_decisions[[#This Row],[Change 
2020/21 to 2021/22]]/Number_of_listed_building_consent_decisions[[#This Row],[2020/21]]</f>
        <v>0.92500000000000004</v>
      </c>
    </row>
    <row r="326" spans="1:19" x14ac:dyDescent="0.25">
      <c r="A326" t="s">
        <v>639</v>
      </c>
      <c r="D326" t="s">
        <v>640</v>
      </c>
      <c r="E326" s="30">
        <v>8</v>
      </c>
      <c r="F326" s="30">
        <v>14</v>
      </c>
      <c r="G326" s="30">
        <v>22</v>
      </c>
      <c r="H326" s="30">
        <v>17</v>
      </c>
      <c r="I326" s="30">
        <v>14</v>
      </c>
      <c r="J326" s="30">
        <v>18</v>
      </c>
      <c r="K326" s="30">
        <v>11</v>
      </c>
      <c r="L326" s="30">
        <v>27</v>
      </c>
      <c r="M326" s="30">
        <v>16</v>
      </c>
      <c r="N326" s="30">
        <v>8</v>
      </c>
      <c r="O326" s="30">
        <v>11</v>
      </c>
      <c r="P326" s="30">
        <v>16</v>
      </c>
      <c r="Q326" s="30">
        <f>VLOOKUP(Number_of_listed_building_consent_decisions[[#This Row],[ONS Code]],[1]TableP124A!$B:$E,4,FALSE)</f>
        <v>17</v>
      </c>
      <c r="R326" s="30">
        <f>Number_of_listed_building_consent_decisions[[#This Row],[2021/22]]-Number_of_listed_building_consent_decisions[[#This Row],[2020/21]]</f>
        <v>1</v>
      </c>
      <c r="S326" s="21">
        <f>Number_of_listed_building_consent_decisions[[#This Row],[Change 
2020/21 to 2021/22]]/Number_of_listed_building_consent_decisions[[#This Row],[2020/21]]</f>
        <v>6.25E-2</v>
      </c>
    </row>
    <row r="327" spans="1:19" s="12" customFormat="1" x14ac:dyDescent="0.25">
      <c r="A327" s="32"/>
      <c r="B327" s="32"/>
      <c r="C327" s="32" t="s">
        <v>641</v>
      </c>
      <c r="D327" s="32"/>
      <c r="E327" s="33"/>
      <c r="F327" s="33"/>
      <c r="G327" s="33"/>
      <c r="H327" s="33"/>
      <c r="I327" s="33"/>
      <c r="J327" s="33"/>
      <c r="K327" s="33"/>
      <c r="L327" s="33"/>
      <c r="M327" s="33"/>
      <c r="N327" s="33"/>
      <c r="O327" s="33"/>
      <c r="P327" s="33"/>
      <c r="Q327" s="33"/>
      <c r="R327" s="33"/>
      <c r="S327" s="35"/>
    </row>
    <row r="328" spans="1:19" x14ac:dyDescent="0.25">
      <c r="A328" t="s">
        <v>642</v>
      </c>
      <c r="D328" t="s">
        <v>643</v>
      </c>
      <c r="E328" s="30">
        <v>9</v>
      </c>
      <c r="F328" s="30">
        <v>8</v>
      </c>
      <c r="G328" s="30" t="s">
        <v>53</v>
      </c>
      <c r="H328" s="30">
        <v>4</v>
      </c>
      <c r="I328" s="30">
        <v>6</v>
      </c>
      <c r="J328" s="30">
        <v>9</v>
      </c>
      <c r="K328" s="30">
        <v>1</v>
      </c>
      <c r="L328" s="30">
        <v>5</v>
      </c>
      <c r="M328" s="30">
        <v>9</v>
      </c>
      <c r="N328" s="30">
        <v>7</v>
      </c>
      <c r="O328" s="30">
        <v>7</v>
      </c>
      <c r="P328" s="30">
        <v>6</v>
      </c>
      <c r="Q328" s="30">
        <f>VLOOKUP(Number_of_listed_building_consent_decisions[[#This Row],[ONS Code]],[1]TableP124A!$B:$E,4,FALSE)</f>
        <v>6</v>
      </c>
      <c r="R328" s="30">
        <f>Number_of_listed_building_consent_decisions[[#This Row],[2021/22]]-Number_of_listed_building_consent_decisions[[#This Row],[2020/21]]</f>
        <v>0</v>
      </c>
      <c r="S328" s="21">
        <f>Number_of_listed_building_consent_decisions[[#This Row],[Change 
2020/21 to 2021/22]]/Number_of_listed_building_consent_decisions[[#This Row],[2020/21]]</f>
        <v>0</v>
      </c>
    </row>
    <row r="329" spans="1:19" x14ac:dyDescent="0.25">
      <c r="A329" t="s">
        <v>644</v>
      </c>
      <c r="D329" t="s">
        <v>645</v>
      </c>
      <c r="E329" s="30">
        <v>75</v>
      </c>
      <c r="F329" s="30">
        <v>88</v>
      </c>
      <c r="G329" s="30">
        <v>85</v>
      </c>
      <c r="H329" s="30">
        <v>70</v>
      </c>
      <c r="I329" s="30">
        <v>58</v>
      </c>
      <c r="J329" s="30">
        <v>67</v>
      </c>
      <c r="K329" s="30">
        <v>69</v>
      </c>
      <c r="L329" s="30">
        <v>62</v>
      </c>
      <c r="M329" s="30">
        <v>61</v>
      </c>
      <c r="N329" s="30">
        <v>66</v>
      </c>
      <c r="O329" s="30">
        <v>62</v>
      </c>
      <c r="P329" s="30">
        <v>60</v>
      </c>
      <c r="Q329" s="30">
        <f>VLOOKUP(Number_of_listed_building_consent_decisions[[#This Row],[ONS Code]],[1]TableP124A!$B:$E,4,FALSE)</f>
        <v>53</v>
      </c>
      <c r="R329" s="30">
        <f>Number_of_listed_building_consent_decisions[[#This Row],[2021/22]]-Number_of_listed_building_consent_decisions[[#This Row],[2020/21]]</f>
        <v>-7</v>
      </c>
      <c r="S329" s="21">
        <f>Number_of_listed_building_consent_decisions[[#This Row],[Change 
2020/21 to 2021/22]]/Number_of_listed_building_consent_decisions[[#This Row],[2020/21]]</f>
        <v>-0.11666666666666667</v>
      </c>
    </row>
    <row r="330" spans="1:19" x14ac:dyDescent="0.25">
      <c r="A330" t="s">
        <v>646</v>
      </c>
      <c r="D330" t="s">
        <v>647</v>
      </c>
      <c r="E330" s="30">
        <v>242</v>
      </c>
      <c r="F330" s="30">
        <v>344</v>
      </c>
      <c r="G330" s="30">
        <v>310</v>
      </c>
      <c r="H330" s="30">
        <v>181</v>
      </c>
      <c r="I330" s="30">
        <v>156</v>
      </c>
      <c r="J330" s="30">
        <v>167</v>
      </c>
      <c r="K330" s="30">
        <v>152</v>
      </c>
      <c r="L330" s="30">
        <v>145</v>
      </c>
      <c r="M330" s="30">
        <v>155</v>
      </c>
      <c r="N330" s="30">
        <v>125</v>
      </c>
      <c r="O330" s="30">
        <v>118</v>
      </c>
      <c r="P330" s="30">
        <v>95</v>
      </c>
      <c r="Q330" s="30">
        <f>VLOOKUP(Number_of_listed_building_consent_decisions[[#This Row],[ONS Code]],[1]TableP124A!$B:$E,4,FALSE)</f>
        <v>108</v>
      </c>
      <c r="R330" s="30">
        <f>Number_of_listed_building_consent_decisions[[#This Row],[2021/22]]-Number_of_listed_building_consent_decisions[[#This Row],[2020/21]]</f>
        <v>13</v>
      </c>
      <c r="S330" s="21">
        <f>Number_of_listed_building_consent_decisions[[#This Row],[Change 
2020/21 to 2021/22]]/Number_of_listed_building_consent_decisions[[#This Row],[2020/21]]</f>
        <v>0.1368421052631579</v>
      </c>
    </row>
    <row r="331" spans="1:19" x14ac:dyDescent="0.25">
      <c r="A331" t="s">
        <v>648</v>
      </c>
      <c r="D331" t="s">
        <v>649</v>
      </c>
      <c r="E331" s="30">
        <v>15</v>
      </c>
      <c r="F331" s="30">
        <v>7</v>
      </c>
      <c r="G331" s="30">
        <v>2</v>
      </c>
      <c r="H331" s="30">
        <v>6</v>
      </c>
      <c r="I331" s="30">
        <v>7</v>
      </c>
      <c r="J331" s="30">
        <v>11</v>
      </c>
      <c r="K331" s="30">
        <v>11</v>
      </c>
      <c r="L331" s="30">
        <v>15</v>
      </c>
      <c r="M331" s="30">
        <v>10</v>
      </c>
      <c r="N331" s="30">
        <v>8</v>
      </c>
      <c r="O331" s="30">
        <v>12</v>
      </c>
      <c r="P331" s="30">
        <v>3</v>
      </c>
      <c r="Q331" s="30">
        <f>VLOOKUP(Number_of_listed_building_consent_decisions[[#This Row],[ONS Code]],[1]TableP124A!$B:$E,4,FALSE)</f>
        <v>6</v>
      </c>
      <c r="R331" s="30">
        <f>Number_of_listed_building_consent_decisions[[#This Row],[2021/22]]-Number_of_listed_building_consent_decisions[[#This Row],[2020/21]]</f>
        <v>3</v>
      </c>
      <c r="S331" s="21">
        <f>Number_of_listed_building_consent_decisions[[#This Row],[Change 
2020/21 to 2021/22]]/Number_of_listed_building_consent_decisions[[#This Row],[2020/21]]</f>
        <v>1</v>
      </c>
    </row>
    <row r="332" spans="1:19" x14ac:dyDescent="0.25">
      <c r="A332" t="s">
        <v>650</v>
      </c>
      <c r="D332" t="s">
        <v>651</v>
      </c>
      <c r="E332" s="30">
        <v>140</v>
      </c>
      <c r="F332" s="30">
        <v>171</v>
      </c>
      <c r="G332" s="30">
        <v>189</v>
      </c>
      <c r="H332" s="30">
        <v>130</v>
      </c>
      <c r="I332" s="30">
        <v>147</v>
      </c>
      <c r="J332" s="30">
        <v>141</v>
      </c>
      <c r="K332" s="30">
        <v>118</v>
      </c>
      <c r="L332" s="30">
        <v>125</v>
      </c>
      <c r="M332" s="30">
        <v>126</v>
      </c>
      <c r="N332" s="30">
        <v>145</v>
      </c>
      <c r="O332" s="30">
        <v>107</v>
      </c>
      <c r="P332" s="30">
        <v>94</v>
      </c>
      <c r="Q332" s="30">
        <f>VLOOKUP(Number_of_listed_building_consent_decisions[[#This Row],[ONS Code]],[1]TableP124A!$B:$E,4,FALSE)</f>
        <v>107</v>
      </c>
      <c r="R332" s="30">
        <f>Number_of_listed_building_consent_decisions[[#This Row],[2021/22]]-Number_of_listed_building_consent_decisions[[#This Row],[2020/21]]</f>
        <v>13</v>
      </c>
      <c r="S332" s="21">
        <f>Number_of_listed_building_consent_decisions[[#This Row],[Change 
2020/21 to 2021/22]]/Number_of_listed_building_consent_decisions[[#This Row],[2020/21]]</f>
        <v>0.13829787234042554</v>
      </c>
    </row>
    <row r="333" spans="1:19" x14ac:dyDescent="0.25">
      <c r="A333" t="s">
        <v>652</v>
      </c>
      <c r="D333" t="s">
        <v>653</v>
      </c>
      <c r="E333" s="30">
        <v>73</v>
      </c>
      <c r="F333" s="30">
        <v>89</v>
      </c>
      <c r="G333" s="30">
        <v>77</v>
      </c>
      <c r="H333" s="30">
        <v>64</v>
      </c>
      <c r="I333" s="30">
        <v>69</v>
      </c>
      <c r="J333" s="30">
        <v>109</v>
      </c>
      <c r="K333" s="30">
        <v>89</v>
      </c>
      <c r="L333" s="30">
        <v>77</v>
      </c>
      <c r="M333" s="30">
        <v>80</v>
      </c>
      <c r="N333" s="30">
        <v>80</v>
      </c>
      <c r="O333" s="30">
        <v>58</v>
      </c>
      <c r="P333" s="30">
        <v>86</v>
      </c>
      <c r="Q333" s="30">
        <f>VLOOKUP(Number_of_listed_building_consent_decisions[[#This Row],[ONS Code]],[1]TableP124A!$B:$E,4,FALSE)</f>
        <v>100</v>
      </c>
      <c r="R333" s="30">
        <f>Number_of_listed_building_consent_decisions[[#This Row],[2021/22]]-Number_of_listed_building_consent_decisions[[#This Row],[2020/21]]</f>
        <v>14</v>
      </c>
      <c r="S333" s="21">
        <f>Number_of_listed_building_consent_decisions[[#This Row],[Change 
2020/21 to 2021/22]]/Number_of_listed_building_consent_decisions[[#This Row],[2020/21]]</f>
        <v>0.16279069767441862</v>
      </c>
    </row>
    <row r="334" spans="1:19" x14ac:dyDescent="0.25">
      <c r="A334" t="s">
        <v>654</v>
      </c>
      <c r="D334" t="s">
        <v>655</v>
      </c>
      <c r="E334" s="30">
        <v>30</v>
      </c>
      <c r="F334" s="30" t="s">
        <v>53</v>
      </c>
      <c r="G334" s="30" t="s">
        <v>53</v>
      </c>
      <c r="H334" s="30">
        <v>25</v>
      </c>
      <c r="I334" s="30">
        <v>35</v>
      </c>
      <c r="J334" s="30">
        <v>30</v>
      </c>
      <c r="K334" s="30">
        <v>16</v>
      </c>
      <c r="L334" s="30">
        <v>24</v>
      </c>
      <c r="M334" s="30">
        <v>32</v>
      </c>
      <c r="N334" s="30">
        <v>23</v>
      </c>
      <c r="O334" s="30">
        <v>31</v>
      </c>
      <c r="P334" s="30">
        <v>23</v>
      </c>
      <c r="Q334" s="30">
        <f>VLOOKUP(Number_of_listed_building_consent_decisions[[#This Row],[ONS Code]],[1]TableP124A!$B:$E,4,FALSE)</f>
        <v>28</v>
      </c>
      <c r="R334" s="30">
        <f>Number_of_listed_building_consent_decisions[[#This Row],[2021/22]]-Number_of_listed_building_consent_decisions[[#This Row],[2020/21]]</f>
        <v>5</v>
      </c>
      <c r="S334" s="21">
        <f>Number_of_listed_building_consent_decisions[[#This Row],[Change 
2020/21 to 2021/22]]/Number_of_listed_building_consent_decisions[[#This Row],[2020/21]]</f>
        <v>0.21739130434782608</v>
      </c>
    </row>
    <row r="335" spans="1:19" s="12" customFormat="1" x14ac:dyDescent="0.25">
      <c r="A335" s="47" t="s">
        <v>656</v>
      </c>
      <c r="B335" s="47" t="s">
        <v>822</v>
      </c>
      <c r="C335" s="47"/>
      <c r="D335" s="47"/>
      <c r="E335" s="48">
        <v>5867</v>
      </c>
      <c r="F335" s="48">
        <v>5952</v>
      </c>
      <c r="G335" s="48">
        <v>5890</v>
      </c>
      <c r="H335" s="48">
        <v>5518</v>
      </c>
      <c r="I335" s="48">
        <v>5632</v>
      </c>
      <c r="J335" s="48">
        <v>5827</v>
      </c>
      <c r="K335" s="48">
        <v>5739</v>
      </c>
      <c r="L335" s="48">
        <v>6075</v>
      </c>
      <c r="M335" s="48">
        <v>5644</v>
      </c>
      <c r="N335" s="48">
        <v>5236</v>
      </c>
      <c r="O335" s="48">
        <v>5125</v>
      </c>
      <c r="P335" s="48">
        <v>4810</v>
      </c>
      <c r="Q335" s="48">
        <f>VLOOKUP(Number_of_listed_building_consent_decisions[[#This Row],[ONS Code]],[1]TableP124A!$B:$E,4,FALSE)</f>
        <v>5395</v>
      </c>
      <c r="R335" s="48">
        <f>Number_of_listed_building_consent_decisions[[#This Row],[2021/22]]-Number_of_listed_building_consent_decisions[[#This Row],[2020/21]]</f>
        <v>585</v>
      </c>
      <c r="S335" s="136">
        <f>Number_of_listed_building_consent_decisions[[#This Row],[Change 
2020/21 to 2021/22]]/Number_of_listed_building_consent_decisions[[#This Row],[2020/21]]</f>
        <v>0.12162162162162163</v>
      </c>
    </row>
    <row r="336" spans="1:19" x14ac:dyDescent="0.25">
      <c r="A336" t="s">
        <v>658</v>
      </c>
      <c r="D336" t="s">
        <v>659</v>
      </c>
      <c r="E336" s="30">
        <v>281</v>
      </c>
      <c r="F336" s="30">
        <v>273</v>
      </c>
      <c r="G336" s="30">
        <v>267</v>
      </c>
      <c r="H336" s="30">
        <v>292</v>
      </c>
      <c r="I336" s="30">
        <v>295</v>
      </c>
      <c r="J336" s="30">
        <v>268</v>
      </c>
      <c r="K336" s="30">
        <v>337</v>
      </c>
      <c r="L336" s="30">
        <v>365</v>
      </c>
      <c r="M336" s="30">
        <v>321</v>
      </c>
      <c r="N336" s="30">
        <v>244</v>
      </c>
      <c r="O336" s="30">
        <v>280</v>
      </c>
      <c r="P336" s="30">
        <v>279</v>
      </c>
      <c r="Q336" s="30">
        <f>VLOOKUP(Number_of_listed_building_consent_decisions[[#This Row],[ONS Code]],[1]TableP124A!$B:$E,4,FALSE)</f>
        <v>257</v>
      </c>
      <c r="R336" s="30">
        <f>Number_of_listed_building_consent_decisions[[#This Row],[2021/22]]-Number_of_listed_building_consent_decisions[[#This Row],[2020/21]]</f>
        <v>-22</v>
      </c>
      <c r="S336" s="21">
        <f>Number_of_listed_building_consent_decisions[[#This Row],[Change 
2020/21 to 2021/22]]/Number_of_listed_building_consent_decisions[[#This Row],[2020/21]]</f>
        <v>-7.8853046594982074E-2</v>
      </c>
    </row>
    <row r="337" spans="1:19" s="12" customFormat="1" x14ac:dyDescent="0.25">
      <c r="A337" s="32" t="s">
        <v>660</v>
      </c>
      <c r="B337" s="32"/>
      <c r="C337" s="32" t="s">
        <v>661</v>
      </c>
      <c r="D337" s="32" t="s">
        <v>662</v>
      </c>
      <c r="E337" s="33">
        <v>514</v>
      </c>
      <c r="F337" s="33">
        <v>541</v>
      </c>
      <c r="G337" s="33">
        <v>460</v>
      </c>
      <c r="H337" s="33">
        <v>405</v>
      </c>
      <c r="I337" s="33">
        <v>528</v>
      </c>
      <c r="J337" s="33">
        <v>553</v>
      </c>
      <c r="K337" s="33">
        <v>569</v>
      </c>
      <c r="L337" s="33">
        <v>557</v>
      </c>
      <c r="M337" s="33">
        <v>582</v>
      </c>
      <c r="N337" s="33">
        <v>531</v>
      </c>
      <c r="O337" s="33">
        <v>550</v>
      </c>
      <c r="P337" s="33">
        <v>540</v>
      </c>
      <c r="Q337" s="33">
        <f>VLOOKUP(Number_of_listed_building_consent_decisions[[#This Row],[ONS Code]],[1]TableP124A!$B:$E,4,FALSE)</f>
        <v>636</v>
      </c>
      <c r="R337" s="33">
        <f>Number_of_listed_building_consent_decisions[[#This Row],[2021/22]]-Number_of_listed_building_consent_decisions[[#This Row],[2020/21]]</f>
        <v>96</v>
      </c>
      <c r="S337" s="35">
        <f>Number_of_listed_building_consent_decisions[[#This Row],[Change 
2020/21 to 2021/22]]/Number_of_listed_building_consent_decisions[[#This Row],[2020/21]]</f>
        <v>0.17777777777777778</v>
      </c>
    </row>
    <row r="338" spans="1:19" s="12" customFormat="1" x14ac:dyDescent="0.25">
      <c r="A338" s="32"/>
      <c r="B338" s="32"/>
      <c r="C338" s="32" t="s">
        <v>663</v>
      </c>
      <c r="D338" s="32"/>
      <c r="E338" s="33"/>
      <c r="F338" s="33"/>
      <c r="G338" s="33"/>
      <c r="H338" s="33"/>
      <c r="I338" s="33"/>
      <c r="J338" s="33"/>
      <c r="K338" s="33"/>
      <c r="L338" s="33"/>
      <c r="M338" s="33"/>
      <c r="N338" s="33"/>
      <c r="O338" s="33"/>
      <c r="P338" s="33"/>
      <c r="Q338" s="33"/>
      <c r="R338" s="33"/>
      <c r="S338" s="35"/>
    </row>
    <row r="339" spans="1:19" x14ac:dyDescent="0.25">
      <c r="A339" t="s">
        <v>664</v>
      </c>
      <c r="D339" t="s">
        <v>665</v>
      </c>
      <c r="E339" s="30">
        <v>279</v>
      </c>
      <c r="F339" s="30">
        <v>279</v>
      </c>
      <c r="G339" s="30">
        <v>268</v>
      </c>
      <c r="H339" s="30">
        <v>249</v>
      </c>
      <c r="I339" s="30">
        <v>257</v>
      </c>
      <c r="J339" s="30">
        <v>278</v>
      </c>
      <c r="K339" s="30">
        <v>254</v>
      </c>
      <c r="L339" s="30">
        <v>218</v>
      </c>
      <c r="M339" s="30">
        <v>230</v>
      </c>
      <c r="N339" s="30">
        <v>215</v>
      </c>
      <c r="O339" s="30">
        <v>213</v>
      </c>
      <c r="P339" s="30">
        <v>180</v>
      </c>
      <c r="Q339" s="30">
        <f>VLOOKUP(Number_of_listed_building_consent_decisions[[#This Row],[ONS Code]],[1]TableP124A!$B:$E,4,FALSE)</f>
        <v>224</v>
      </c>
      <c r="R339" s="30">
        <f>Number_of_listed_building_consent_decisions[[#This Row],[2021/22]]-Number_of_listed_building_consent_decisions[[#This Row],[2020/21]]</f>
        <v>44</v>
      </c>
      <c r="S339" s="21">
        <f>Number_of_listed_building_consent_decisions[[#This Row],[Change 
2020/21 to 2021/22]]/Number_of_listed_building_consent_decisions[[#This Row],[2020/21]]</f>
        <v>0.24444444444444444</v>
      </c>
    </row>
    <row r="340" spans="1:19" x14ac:dyDescent="0.25">
      <c r="A340" t="s">
        <v>666</v>
      </c>
      <c r="D340" t="s">
        <v>667</v>
      </c>
      <c r="E340" s="30">
        <v>134</v>
      </c>
      <c r="F340" s="30">
        <v>116</v>
      </c>
      <c r="G340" s="30">
        <v>100</v>
      </c>
      <c r="H340" s="30">
        <v>117</v>
      </c>
      <c r="I340" s="30">
        <v>90</v>
      </c>
      <c r="J340" s="30">
        <v>120</v>
      </c>
      <c r="K340" s="30">
        <v>107</v>
      </c>
      <c r="L340" s="30">
        <v>128</v>
      </c>
      <c r="M340" s="30">
        <v>80</v>
      </c>
      <c r="N340" s="30">
        <v>114</v>
      </c>
      <c r="O340" s="30">
        <v>103</v>
      </c>
      <c r="P340" s="30">
        <v>90</v>
      </c>
      <c r="Q340" s="30">
        <f>VLOOKUP(Number_of_listed_building_consent_decisions[[#This Row],[ONS Code]],[1]TableP124A!$B:$E,4,FALSE)</f>
        <v>105</v>
      </c>
      <c r="R340" s="30">
        <f>Number_of_listed_building_consent_decisions[[#This Row],[2021/22]]-Number_of_listed_building_consent_decisions[[#This Row],[2020/21]]</f>
        <v>15</v>
      </c>
      <c r="S340" s="21">
        <f>Number_of_listed_building_consent_decisions[[#This Row],[Change 
2020/21 to 2021/22]]/Number_of_listed_building_consent_decisions[[#This Row],[2020/21]]</f>
        <v>0.16666666666666666</v>
      </c>
    </row>
    <row r="341" spans="1:19" x14ac:dyDescent="0.25">
      <c r="A341" t="s">
        <v>668</v>
      </c>
      <c r="D341" t="s">
        <v>669</v>
      </c>
      <c r="E341" s="30">
        <v>175</v>
      </c>
      <c r="F341" s="30">
        <v>146</v>
      </c>
      <c r="G341" s="30">
        <v>168</v>
      </c>
      <c r="H341" s="30">
        <v>145</v>
      </c>
      <c r="I341" s="30">
        <v>145</v>
      </c>
      <c r="J341" s="30">
        <v>148</v>
      </c>
      <c r="K341" s="30">
        <v>137</v>
      </c>
      <c r="L341" s="30">
        <v>142</v>
      </c>
      <c r="M341" s="30">
        <v>133</v>
      </c>
      <c r="N341" s="30">
        <v>148</v>
      </c>
      <c r="O341" s="30">
        <v>132</v>
      </c>
      <c r="P341" s="30">
        <v>128</v>
      </c>
      <c r="Q341" s="30">
        <f>VLOOKUP(Number_of_listed_building_consent_decisions[[#This Row],[ONS Code]],[1]TableP124A!$B:$E,4,FALSE)</f>
        <v>147</v>
      </c>
      <c r="R341" s="30">
        <f>Number_of_listed_building_consent_decisions[[#This Row],[2021/22]]-Number_of_listed_building_consent_decisions[[#This Row],[2020/21]]</f>
        <v>19</v>
      </c>
      <c r="S341" s="21">
        <f>Number_of_listed_building_consent_decisions[[#This Row],[Change 
2020/21 to 2021/22]]/Number_of_listed_building_consent_decisions[[#This Row],[2020/21]]</f>
        <v>0.1484375</v>
      </c>
    </row>
    <row r="342" spans="1:19" x14ac:dyDescent="0.25">
      <c r="A342" t="s">
        <v>670</v>
      </c>
      <c r="D342" t="s">
        <v>671</v>
      </c>
      <c r="E342" s="30">
        <v>137</v>
      </c>
      <c r="F342" s="30">
        <v>144</v>
      </c>
      <c r="G342" s="30">
        <v>134</v>
      </c>
      <c r="H342" s="30">
        <v>139</v>
      </c>
      <c r="I342" s="30">
        <v>140</v>
      </c>
      <c r="J342" s="30">
        <v>136</v>
      </c>
      <c r="K342" s="30">
        <v>131</v>
      </c>
      <c r="L342" s="30">
        <v>133</v>
      </c>
      <c r="M342" s="30">
        <v>120</v>
      </c>
      <c r="N342" s="30">
        <v>112</v>
      </c>
      <c r="O342" s="30">
        <v>97</v>
      </c>
      <c r="P342" s="30">
        <v>97</v>
      </c>
      <c r="Q342" s="30">
        <f>VLOOKUP(Number_of_listed_building_consent_decisions[[#This Row],[ONS Code]],[1]TableP124A!$B:$E,4,FALSE)</f>
        <v>110</v>
      </c>
      <c r="R342" s="30">
        <f>Number_of_listed_building_consent_decisions[[#This Row],[2021/22]]-Number_of_listed_building_consent_decisions[[#This Row],[2020/21]]</f>
        <v>13</v>
      </c>
      <c r="S342" s="21">
        <f>Number_of_listed_building_consent_decisions[[#This Row],[Change 
2020/21 to 2021/22]]/Number_of_listed_building_consent_decisions[[#This Row],[2020/21]]</f>
        <v>0.13402061855670103</v>
      </c>
    </row>
    <row r="343" spans="1:19" x14ac:dyDescent="0.25">
      <c r="A343" t="s">
        <v>672</v>
      </c>
      <c r="D343" t="s">
        <v>673</v>
      </c>
      <c r="E343" s="30">
        <v>66</v>
      </c>
      <c r="F343" s="30">
        <v>77</v>
      </c>
      <c r="G343" s="30">
        <v>86</v>
      </c>
      <c r="H343" s="30">
        <v>68</v>
      </c>
      <c r="I343" s="30">
        <v>77</v>
      </c>
      <c r="J343" s="30">
        <v>79</v>
      </c>
      <c r="K343" s="30">
        <v>88</v>
      </c>
      <c r="L343" s="30">
        <v>93</v>
      </c>
      <c r="M343" s="30">
        <v>70</v>
      </c>
      <c r="N343" s="30">
        <v>75</v>
      </c>
      <c r="O343" s="30">
        <v>98</v>
      </c>
      <c r="P343" s="30">
        <v>103</v>
      </c>
      <c r="Q343" s="30">
        <f>VLOOKUP(Number_of_listed_building_consent_decisions[[#This Row],[ONS Code]],[1]TableP124A!$B:$E,4,FALSE)</f>
        <v>74</v>
      </c>
      <c r="R343" s="30">
        <f>Number_of_listed_building_consent_decisions[[#This Row],[2021/22]]-Number_of_listed_building_consent_decisions[[#This Row],[2020/21]]</f>
        <v>-29</v>
      </c>
      <c r="S343" s="21">
        <f>Number_of_listed_building_consent_decisions[[#This Row],[Change 
2020/21 to 2021/22]]/Number_of_listed_building_consent_decisions[[#This Row],[2020/21]]</f>
        <v>-0.28155339805825241</v>
      </c>
    </row>
    <row r="344" spans="1:19" x14ac:dyDescent="0.25">
      <c r="A344" t="s">
        <v>674</v>
      </c>
      <c r="D344" t="s">
        <v>675</v>
      </c>
      <c r="E344" s="30">
        <v>167</v>
      </c>
      <c r="F344" s="30">
        <v>162</v>
      </c>
      <c r="G344" s="30">
        <v>202</v>
      </c>
      <c r="H344" s="30">
        <v>143</v>
      </c>
      <c r="I344" s="30">
        <v>171</v>
      </c>
      <c r="J344" s="30">
        <v>158</v>
      </c>
      <c r="K344" s="30">
        <v>164</v>
      </c>
      <c r="L344" s="30">
        <v>179</v>
      </c>
      <c r="M344" s="30">
        <v>187</v>
      </c>
      <c r="N344" s="30">
        <v>160</v>
      </c>
      <c r="O344" s="30">
        <v>157</v>
      </c>
      <c r="P344" s="30">
        <v>135</v>
      </c>
      <c r="Q344" s="30">
        <f>VLOOKUP(Number_of_listed_building_consent_decisions[[#This Row],[ONS Code]],[1]TableP124A!$B:$E,4,FALSE)</f>
        <v>148</v>
      </c>
      <c r="R344" s="30">
        <f>Number_of_listed_building_consent_decisions[[#This Row],[2021/22]]-Number_of_listed_building_consent_decisions[[#This Row],[2020/21]]</f>
        <v>13</v>
      </c>
      <c r="S344" s="21">
        <f>Number_of_listed_building_consent_decisions[[#This Row],[Change 
2020/21 to 2021/22]]/Number_of_listed_building_consent_decisions[[#This Row],[2020/21]]</f>
        <v>9.6296296296296297E-2</v>
      </c>
    </row>
    <row r="345" spans="1:19" x14ac:dyDescent="0.25">
      <c r="A345" t="s">
        <v>676</v>
      </c>
      <c r="D345" t="s">
        <v>677</v>
      </c>
      <c r="E345" s="30">
        <v>96</v>
      </c>
      <c r="F345" s="30">
        <v>100</v>
      </c>
      <c r="G345" s="30">
        <v>118</v>
      </c>
      <c r="H345" s="30">
        <v>87</v>
      </c>
      <c r="I345" s="30">
        <v>97</v>
      </c>
      <c r="J345" s="30">
        <v>103</v>
      </c>
      <c r="K345" s="30">
        <v>116</v>
      </c>
      <c r="L345" s="30">
        <v>103</v>
      </c>
      <c r="M345" s="30">
        <v>102</v>
      </c>
      <c r="N345" s="30">
        <v>86</v>
      </c>
      <c r="O345" s="30">
        <v>111</v>
      </c>
      <c r="P345" s="30">
        <v>101</v>
      </c>
      <c r="Q345" s="30">
        <f>VLOOKUP(Number_of_listed_building_consent_decisions[[#This Row],[ONS Code]],[1]TableP124A!$B:$E,4,FALSE)</f>
        <v>103</v>
      </c>
      <c r="R345" s="30">
        <f>Number_of_listed_building_consent_decisions[[#This Row],[2021/22]]-Number_of_listed_building_consent_decisions[[#This Row],[2020/21]]</f>
        <v>2</v>
      </c>
      <c r="S345" s="21">
        <f>Number_of_listed_building_consent_decisions[[#This Row],[Change 
2020/21 to 2021/22]]/Number_of_listed_building_consent_decisions[[#This Row],[2020/21]]</f>
        <v>1.9801980198019802E-2</v>
      </c>
    </row>
    <row r="346" spans="1:19" x14ac:dyDescent="0.25">
      <c r="A346" t="s">
        <v>678</v>
      </c>
      <c r="D346" t="s">
        <v>679</v>
      </c>
      <c r="E346" s="30">
        <v>47</v>
      </c>
      <c r="F346" s="30">
        <v>47</v>
      </c>
      <c r="G346" s="30">
        <v>47</v>
      </c>
      <c r="H346" s="30">
        <v>39</v>
      </c>
      <c r="I346" s="30">
        <v>41</v>
      </c>
      <c r="J346" s="30">
        <v>50</v>
      </c>
      <c r="K346" s="30">
        <v>38</v>
      </c>
      <c r="L346" s="30">
        <v>45</v>
      </c>
      <c r="M346" s="30">
        <v>42</v>
      </c>
      <c r="N346" s="30">
        <v>52</v>
      </c>
      <c r="O346" s="30">
        <v>47</v>
      </c>
      <c r="P346" s="30">
        <v>45</v>
      </c>
      <c r="Q346" s="30">
        <f>VLOOKUP(Number_of_listed_building_consent_decisions[[#This Row],[ONS Code]],[1]TableP124A!$B:$E,4,FALSE)</f>
        <v>30</v>
      </c>
      <c r="R346" s="30">
        <f>Number_of_listed_building_consent_decisions[[#This Row],[2021/22]]-Number_of_listed_building_consent_decisions[[#This Row],[2020/21]]</f>
        <v>-15</v>
      </c>
      <c r="S346" s="21">
        <f>Number_of_listed_building_consent_decisions[[#This Row],[Change 
2020/21 to 2021/22]]/Number_of_listed_building_consent_decisions[[#This Row],[2020/21]]</f>
        <v>-0.33333333333333331</v>
      </c>
    </row>
    <row r="347" spans="1:19" x14ac:dyDescent="0.25">
      <c r="A347" t="s">
        <v>680</v>
      </c>
      <c r="D347" t="s">
        <v>681</v>
      </c>
      <c r="E347" s="30">
        <v>90</v>
      </c>
      <c r="F347" s="30">
        <v>86</v>
      </c>
      <c r="G347" s="30">
        <v>77</v>
      </c>
      <c r="H347" s="30">
        <v>60</v>
      </c>
      <c r="I347" s="30">
        <v>72</v>
      </c>
      <c r="J347" s="30">
        <v>53</v>
      </c>
      <c r="K347" s="30">
        <v>77</v>
      </c>
      <c r="L347" s="30">
        <v>72</v>
      </c>
      <c r="M347" s="30">
        <v>56</v>
      </c>
      <c r="N347" s="30">
        <v>81</v>
      </c>
      <c r="O347" s="30">
        <v>59</v>
      </c>
      <c r="P347" s="30">
        <v>69</v>
      </c>
      <c r="Q347" s="30">
        <f>VLOOKUP(Number_of_listed_building_consent_decisions[[#This Row],[ONS Code]],[1]TableP124A!$B:$E,4,FALSE)</f>
        <v>72</v>
      </c>
      <c r="R347" s="30">
        <f>Number_of_listed_building_consent_decisions[[#This Row],[2021/22]]-Number_of_listed_building_consent_decisions[[#This Row],[2020/21]]</f>
        <v>3</v>
      </c>
      <c r="S347" s="21">
        <f>Number_of_listed_building_consent_decisions[[#This Row],[Change 
2020/21 to 2021/22]]/Number_of_listed_building_consent_decisions[[#This Row],[2020/21]]</f>
        <v>4.3478260869565216E-2</v>
      </c>
    </row>
    <row r="348" spans="1:19" x14ac:dyDescent="0.25">
      <c r="A348" t="s">
        <v>682</v>
      </c>
      <c r="D348" t="s">
        <v>683</v>
      </c>
      <c r="E348" s="30">
        <v>68</v>
      </c>
      <c r="F348" s="30">
        <v>61</v>
      </c>
      <c r="G348" s="30">
        <v>56</v>
      </c>
      <c r="H348" s="30">
        <v>56</v>
      </c>
      <c r="I348" s="30">
        <v>83</v>
      </c>
      <c r="J348" s="30">
        <v>65</v>
      </c>
      <c r="K348" s="30">
        <v>53</v>
      </c>
      <c r="L348" s="30">
        <v>58</v>
      </c>
      <c r="M348" s="30">
        <v>68</v>
      </c>
      <c r="N348" s="30">
        <v>51</v>
      </c>
      <c r="O348" s="30">
        <v>50</v>
      </c>
      <c r="P348" s="30">
        <v>52</v>
      </c>
      <c r="Q348" s="30">
        <f>VLOOKUP(Number_of_listed_building_consent_decisions[[#This Row],[ONS Code]],[1]TableP124A!$B:$E,4,FALSE)</f>
        <v>51</v>
      </c>
      <c r="R348" s="30">
        <f>Number_of_listed_building_consent_decisions[[#This Row],[2021/22]]-Number_of_listed_building_consent_decisions[[#This Row],[2020/21]]</f>
        <v>-1</v>
      </c>
      <c r="S348" s="21">
        <f>Number_of_listed_building_consent_decisions[[#This Row],[Change 
2020/21 to 2021/22]]/Number_of_listed_building_consent_decisions[[#This Row],[2020/21]]</f>
        <v>-1.9230769230769232E-2</v>
      </c>
    </row>
    <row r="349" spans="1:19" s="12" customFormat="1" x14ac:dyDescent="0.25">
      <c r="A349" s="32"/>
      <c r="B349" s="32"/>
      <c r="C349" s="32" t="s">
        <v>684</v>
      </c>
      <c r="D349" s="32"/>
      <c r="E349" s="33"/>
      <c r="F349" s="33"/>
      <c r="G349" s="33"/>
      <c r="H349" s="33"/>
      <c r="I349" s="33"/>
      <c r="J349" s="33"/>
      <c r="K349" s="33"/>
      <c r="L349" s="33"/>
      <c r="M349" s="33"/>
      <c r="N349" s="33"/>
      <c r="O349" s="33"/>
      <c r="P349" s="33"/>
      <c r="Q349" s="33"/>
      <c r="R349" s="33"/>
      <c r="S349" s="35"/>
    </row>
    <row r="350" spans="1:19" ht="17.25" x14ac:dyDescent="0.25">
      <c r="A350" t="s">
        <v>687</v>
      </c>
      <c r="D350" t="s">
        <v>688</v>
      </c>
      <c r="E350" s="30">
        <v>637</v>
      </c>
      <c r="F350" s="30">
        <v>506</v>
      </c>
      <c r="G350" s="30">
        <v>652</v>
      </c>
      <c r="H350" s="30">
        <v>596</v>
      </c>
      <c r="I350" s="30">
        <v>562</v>
      </c>
      <c r="J350" s="30">
        <v>565</v>
      </c>
      <c r="K350" s="30">
        <v>569</v>
      </c>
      <c r="L350" s="30">
        <v>663</v>
      </c>
      <c r="M350" s="30">
        <v>538</v>
      </c>
      <c r="N350" s="30">
        <v>501</v>
      </c>
      <c r="O350" s="30">
        <v>539</v>
      </c>
      <c r="P350" s="30">
        <v>428</v>
      </c>
      <c r="Q350" s="30">
        <f>VLOOKUP(Number_of_listed_building_consent_decisions[[#This Row],[ONS Code]],[1]TableP124A!$B:$E,4,FALSE)</f>
        <v>599</v>
      </c>
      <c r="R350" s="30">
        <f>Number_of_listed_building_consent_decisions[[#This Row],[2021/22]]-Number_of_listed_building_consent_decisions[[#This Row],[2020/21]]</f>
        <v>171</v>
      </c>
      <c r="S350" s="21">
        <f>Number_of_listed_building_consent_decisions[[#This Row],[Change 
2020/21 to 2021/22]]/Number_of_listed_building_consent_decisions[[#This Row],[2020/21]]</f>
        <v>0.39953271028037385</v>
      </c>
    </row>
    <row r="351" spans="1:19" ht="17.25" x14ac:dyDescent="0.25">
      <c r="A351" t="s">
        <v>685</v>
      </c>
      <c r="D351" t="s">
        <v>686</v>
      </c>
      <c r="E351" s="30">
        <v>63</v>
      </c>
      <c r="F351" s="30">
        <v>63</v>
      </c>
      <c r="G351" s="30">
        <v>63</v>
      </c>
      <c r="H351" s="30">
        <v>72</v>
      </c>
      <c r="I351" s="30">
        <v>61</v>
      </c>
      <c r="J351" s="30">
        <v>59</v>
      </c>
      <c r="K351" s="30">
        <v>71</v>
      </c>
      <c r="L351" s="30">
        <v>65</v>
      </c>
      <c r="M351" s="30">
        <v>60</v>
      </c>
      <c r="N351" s="30">
        <v>69</v>
      </c>
      <c r="O351" s="30">
        <v>58</v>
      </c>
      <c r="P351" s="30">
        <v>49</v>
      </c>
      <c r="Q351" s="30">
        <f>VLOOKUP(Number_of_listed_building_consent_decisions[[#This Row],[ONS Code]],[1]TableP124A!$B:$E,4,FALSE)</f>
        <v>72</v>
      </c>
      <c r="R351" s="30">
        <f>Number_of_listed_building_consent_decisions[[#This Row],[2021/22]]-Number_of_listed_building_consent_decisions[[#This Row],[2020/21]]</f>
        <v>23</v>
      </c>
      <c r="S351" s="21">
        <f>Number_of_listed_building_consent_decisions[[#This Row],[Change 
2020/21 to 2021/22]]/Number_of_listed_building_consent_decisions[[#This Row],[2020/21]]</f>
        <v>0.46938775510204084</v>
      </c>
    </row>
    <row r="352" spans="1:19" s="12" customFormat="1" x14ac:dyDescent="0.25">
      <c r="A352" s="32"/>
      <c r="B352" s="32"/>
      <c r="C352" s="32" t="s">
        <v>689</v>
      </c>
      <c r="D352" s="32"/>
      <c r="E352" s="33"/>
      <c r="F352" s="33"/>
      <c r="G352" s="33"/>
      <c r="H352" s="33"/>
      <c r="I352" s="33"/>
      <c r="J352" s="33"/>
      <c r="K352" s="33"/>
      <c r="L352" s="33"/>
      <c r="M352" s="33"/>
      <c r="N352" s="33"/>
      <c r="O352" s="33"/>
      <c r="P352" s="33"/>
      <c r="Q352" s="33"/>
      <c r="R352" s="33"/>
      <c r="S352" s="35"/>
    </row>
    <row r="353" spans="1:19" x14ac:dyDescent="0.25">
      <c r="A353" t="s">
        <v>690</v>
      </c>
      <c r="D353" t="s">
        <v>691</v>
      </c>
      <c r="E353" s="30">
        <v>152</v>
      </c>
      <c r="F353" s="30">
        <v>173</v>
      </c>
      <c r="G353" s="30">
        <v>141</v>
      </c>
      <c r="H353" s="30">
        <v>152</v>
      </c>
      <c r="I353" s="30">
        <v>194</v>
      </c>
      <c r="J353" s="30">
        <v>202</v>
      </c>
      <c r="K353" s="30">
        <v>207</v>
      </c>
      <c r="L353" s="30">
        <v>227</v>
      </c>
      <c r="M353" s="30">
        <v>257</v>
      </c>
      <c r="N353" s="30">
        <v>238</v>
      </c>
      <c r="O353" s="30">
        <v>204</v>
      </c>
      <c r="P353" s="30">
        <v>224</v>
      </c>
      <c r="Q353" s="30">
        <f>VLOOKUP(Number_of_listed_building_consent_decisions[[#This Row],[ONS Code]],[1]TableP124A!$B:$E,4,FALSE)</f>
        <v>213</v>
      </c>
      <c r="R353" s="30">
        <f>Number_of_listed_building_consent_decisions[[#This Row],[2021/22]]-Number_of_listed_building_consent_decisions[[#This Row],[2020/21]]</f>
        <v>-11</v>
      </c>
      <c r="S353" s="21">
        <f>Number_of_listed_building_consent_decisions[[#This Row],[Change 
2020/21 to 2021/22]]/Number_of_listed_building_consent_decisions[[#This Row],[2020/21]]</f>
        <v>-4.9107142857142856E-2</v>
      </c>
    </row>
    <row r="354" spans="1:19" x14ac:dyDescent="0.25">
      <c r="A354" t="s">
        <v>692</v>
      </c>
      <c r="D354" t="s">
        <v>693</v>
      </c>
      <c r="E354" s="30">
        <v>383</v>
      </c>
      <c r="F354" s="30">
        <v>355</v>
      </c>
      <c r="G354" s="30">
        <v>369</v>
      </c>
      <c r="H354" s="30">
        <v>329</v>
      </c>
      <c r="I354" s="30">
        <v>350</v>
      </c>
      <c r="J354" s="30">
        <v>354</v>
      </c>
      <c r="K354" s="30">
        <v>351</v>
      </c>
      <c r="L354" s="30">
        <v>380</v>
      </c>
      <c r="M354" s="30">
        <v>343</v>
      </c>
      <c r="N354" s="30">
        <v>337</v>
      </c>
      <c r="O354" s="30">
        <v>309</v>
      </c>
      <c r="P354" s="30">
        <v>254</v>
      </c>
      <c r="Q354" s="30">
        <f>VLOOKUP(Number_of_listed_building_consent_decisions[[#This Row],[ONS Code]],[1]TableP124A!$B:$E,4,FALSE)</f>
        <v>337</v>
      </c>
      <c r="R354" s="30">
        <f>Number_of_listed_building_consent_decisions[[#This Row],[2021/22]]-Number_of_listed_building_consent_decisions[[#This Row],[2020/21]]</f>
        <v>83</v>
      </c>
      <c r="S354" s="21">
        <f>Number_of_listed_building_consent_decisions[[#This Row],[Change 
2020/21 to 2021/22]]/Number_of_listed_building_consent_decisions[[#This Row],[2020/21]]</f>
        <v>0.32677165354330706</v>
      </c>
    </row>
    <row r="355" spans="1:19" x14ac:dyDescent="0.25">
      <c r="A355" t="s">
        <v>694</v>
      </c>
      <c r="D355" t="s">
        <v>823</v>
      </c>
      <c r="E355" s="30">
        <v>62</v>
      </c>
      <c r="F355" s="30">
        <v>70</v>
      </c>
      <c r="G355" s="30">
        <v>56</v>
      </c>
      <c r="H355" s="30">
        <v>63</v>
      </c>
      <c r="I355" s="30">
        <v>37</v>
      </c>
      <c r="J355" s="30">
        <v>51</v>
      </c>
      <c r="K355" s="30">
        <v>40</v>
      </c>
      <c r="L355" s="30">
        <v>46</v>
      </c>
      <c r="M355" s="30">
        <v>50</v>
      </c>
      <c r="N355" s="30">
        <v>50</v>
      </c>
      <c r="O355" s="30">
        <v>51</v>
      </c>
      <c r="P355" s="30">
        <v>46</v>
      </c>
      <c r="Q355" s="30">
        <f>VLOOKUP(Number_of_listed_building_consent_decisions[[#This Row],[ONS Code]],[1]TableP124A!$B:$E,4,FALSE)</f>
        <v>71</v>
      </c>
      <c r="R355" s="30">
        <f>Number_of_listed_building_consent_decisions[[#This Row],[2021/22]]-Number_of_listed_building_consent_decisions[[#This Row],[2020/21]]</f>
        <v>25</v>
      </c>
      <c r="S355" s="21">
        <f>Number_of_listed_building_consent_decisions[[#This Row],[Change 
2020/21 to 2021/22]]/Number_of_listed_building_consent_decisions[[#This Row],[2020/21]]</f>
        <v>0.54347826086956519</v>
      </c>
    </row>
    <row r="356" spans="1:19" x14ac:dyDescent="0.25">
      <c r="A356" t="s">
        <v>696</v>
      </c>
      <c r="D356" t="s">
        <v>697</v>
      </c>
      <c r="E356" s="30">
        <v>42</v>
      </c>
      <c r="F356" s="30">
        <v>32</v>
      </c>
      <c r="G356" s="30" t="s">
        <v>53</v>
      </c>
      <c r="H356" s="30">
        <v>39</v>
      </c>
      <c r="I356" s="30">
        <v>52</v>
      </c>
      <c r="J356" s="30">
        <v>42</v>
      </c>
      <c r="K356" s="30">
        <v>40</v>
      </c>
      <c r="L356" s="30">
        <v>44</v>
      </c>
      <c r="M356" s="30">
        <v>32</v>
      </c>
      <c r="N356" s="30">
        <v>30</v>
      </c>
      <c r="O356" s="30">
        <v>30</v>
      </c>
      <c r="P356" s="30">
        <v>16</v>
      </c>
      <c r="Q356" s="30">
        <f>VLOOKUP(Number_of_listed_building_consent_decisions[[#This Row],[ONS Code]],[1]TableP124A!$B:$E,4,FALSE)</f>
        <v>23</v>
      </c>
      <c r="R356" s="30">
        <f>Number_of_listed_building_consent_decisions[[#This Row],[2021/22]]-Number_of_listed_building_consent_decisions[[#This Row],[2020/21]]</f>
        <v>7</v>
      </c>
      <c r="S356" s="21">
        <f>Number_of_listed_building_consent_decisions[[#This Row],[Change 
2020/21 to 2021/22]]/Number_of_listed_building_consent_decisions[[#This Row],[2020/21]]</f>
        <v>0.4375</v>
      </c>
    </row>
    <row r="357" spans="1:19" x14ac:dyDescent="0.25">
      <c r="A357" t="s">
        <v>698</v>
      </c>
      <c r="D357" t="s">
        <v>699</v>
      </c>
      <c r="E357" s="30">
        <v>97</v>
      </c>
      <c r="F357" s="30">
        <v>110</v>
      </c>
      <c r="G357" s="30">
        <v>134</v>
      </c>
      <c r="H357" s="30">
        <v>109</v>
      </c>
      <c r="I357" s="30">
        <v>120</v>
      </c>
      <c r="J357" s="30">
        <v>137</v>
      </c>
      <c r="K357" s="30">
        <v>105</v>
      </c>
      <c r="L357" s="30">
        <v>126</v>
      </c>
      <c r="M357" s="30">
        <v>108</v>
      </c>
      <c r="N357" s="30">
        <v>88</v>
      </c>
      <c r="O357" s="30">
        <v>109</v>
      </c>
      <c r="P357" s="30">
        <v>119</v>
      </c>
      <c r="Q357" s="30">
        <f>VLOOKUP(Number_of_listed_building_consent_decisions[[#This Row],[ONS Code]],[1]TableP124A!$B:$E,4,FALSE)</f>
        <v>112</v>
      </c>
      <c r="R357" s="30">
        <f>Number_of_listed_building_consent_decisions[[#This Row],[2021/22]]-Number_of_listed_building_consent_decisions[[#This Row],[2020/21]]</f>
        <v>-7</v>
      </c>
      <c r="S357" s="21">
        <f>Number_of_listed_building_consent_decisions[[#This Row],[Change 
2020/21 to 2021/22]]/Number_of_listed_building_consent_decisions[[#This Row],[2020/21]]</f>
        <v>-5.8823529411764705E-2</v>
      </c>
    </row>
    <row r="358" spans="1:19" x14ac:dyDescent="0.25">
      <c r="A358" t="s">
        <v>700</v>
      </c>
      <c r="D358" t="s">
        <v>701</v>
      </c>
      <c r="E358" s="30">
        <v>226</v>
      </c>
      <c r="F358" s="30">
        <v>224</v>
      </c>
      <c r="G358" s="30">
        <v>214</v>
      </c>
      <c r="H358" s="30">
        <v>196</v>
      </c>
      <c r="I358" s="30">
        <v>217</v>
      </c>
      <c r="J358" s="30">
        <v>250</v>
      </c>
      <c r="K358" s="30">
        <v>228</v>
      </c>
      <c r="L358" s="30">
        <v>241</v>
      </c>
      <c r="M358" s="30">
        <v>174</v>
      </c>
      <c r="N358" s="30">
        <v>181</v>
      </c>
      <c r="O358" s="30">
        <v>173</v>
      </c>
      <c r="P358" s="30">
        <v>214</v>
      </c>
      <c r="Q358" s="30">
        <f>VLOOKUP(Number_of_listed_building_consent_decisions[[#This Row],[ONS Code]],[1]TableP124A!$B:$E,4,FALSE)</f>
        <v>208</v>
      </c>
      <c r="R358" s="30">
        <f>Number_of_listed_building_consent_decisions[[#This Row],[2021/22]]-Number_of_listed_building_consent_decisions[[#This Row],[2020/21]]</f>
        <v>-6</v>
      </c>
      <c r="S358" s="21">
        <f>Number_of_listed_building_consent_decisions[[#This Row],[Change 
2020/21 to 2021/22]]/Number_of_listed_building_consent_decisions[[#This Row],[2020/21]]</f>
        <v>-2.8037383177570093E-2</v>
      </c>
    </row>
    <row r="359" spans="1:19" x14ac:dyDescent="0.25">
      <c r="A359" t="s">
        <v>702</v>
      </c>
      <c r="D359" t="s">
        <v>703</v>
      </c>
      <c r="E359" s="30">
        <v>61</v>
      </c>
      <c r="F359" s="30">
        <v>88</v>
      </c>
      <c r="G359" s="30" t="s">
        <v>53</v>
      </c>
      <c r="H359" s="30">
        <v>75</v>
      </c>
      <c r="I359" s="30">
        <v>72</v>
      </c>
      <c r="J359" s="30">
        <v>69</v>
      </c>
      <c r="K359" s="30">
        <v>64</v>
      </c>
      <c r="L359" s="30">
        <v>76</v>
      </c>
      <c r="M359" s="30">
        <v>59</v>
      </c>
      <c r="N359" s="30">
        <v>70</v>
      </c>
      <c r="O359" s="30">
        <v>60</v>
      </c>
      <c r="P359" s="30">
        <v>62</v>
      </c>
      <c r="Q359" s="30">
        <f>VLOOKUP(Number_of_listed_building_consent_decisions[[#This Row],[ONS Code]],[1]TableP124A!$B:$E,4,FALSE)</f>
        <v>106</v>
      </c>
      <c r="R359" s="30">
        <f>Number_of_listed_building_consent_decisions[[#This Row],[2021/22]]-Number_of_listed_building_consent_decisions[[#This Row],[2020/21]]</f>
        <v>44</v>
      </c>
      <c r="S359" s="21">
        <f>Number_of_listed_building_consent_decisions[[#This Row],[Change 
2020/21 to 2021/22]]/Number_of_listed_building_consent_decisions[[#This Row],[2020/21]]</f>
        <v>0.70967741935483875</v>
      </c>
    </row>
    <row r="360" spans="1:19" s="12" customFormat="1" x14ac:dyDescent="0.25">
      <c r="A360" s="32" t="s">
        <v>704</v>
      </c>
      <c r="B360" s="32"/>
      <c r="C360" s="32" t="s">
        <v>705</v>
      </c>
      <c r="D360" s="32" t="s">
        <v>705</v>
      </c>
      <c r="E360" s="33">
        <v>17</v>
      </c>
      <c r="F360" s="33">
        <v>10</v>
      </c>
      <c r="G360" s="33">
        <v>15</v>
      </c>
      <c r="H360" s="33">
        <v>21</v>
      </c>
      <c r="I360" s="33">
        <v>13</v>
      </c>
      <c r="J360" s="33">
        <v>14</v>
      </c>
      <c r="K360" s="33">
        <v>7</v>
      </c>
      <c r="L360" s="33">
        <v>10</v>
      </c>
      <c r="M360" s="33">
        <v>7</v>
      </c>
      <c r="N360" s="33">
        <v>2</v>
      </c>
      <c r="O360" s="33">
        <v>4</v>
      </c>
      <c r="P360" s="33">
        <v>8</v>
      </c>
      <c r="Q360" s="33">
        <f>VLOOKUP(Number_of_listed_building_consent_decisions[[#This Row],[ONS Code]],[1]TableP124A!$B:$E,4,FALSE)</f>
        <v>7</v>
      </c>
      <c r="R360" s="33">
        <f>Number_of_listed_building_consent_decisions[[#This Row],[2021/22]]-Number_of_listed_building_consent_decisions[[#This Row],[2020/21]]</f>
        <v>-1</v>
      </c>
      <c r="S360" s="35">
        <f>Number_of_listed_building_consent_decisions[[#This Row],[Change 
2020/21 to 2021/22]]/Number_of_listed_building_consent_decisions[[#This Row],[2020/21]]</f>
        <v>-0.125</v>
      </c>
    </row>
    <row r="361" spans="1:19" s="12" customFormat="1" x14ac:dyDescent="0.25">
      <c r="A361" s="32"/>
      <c r="B361" s="32"/>
      <c r="C361" s="32" t="s">
        <v>706</v>
      </c>
      <c r="D361" s="32"/>
      <c r="E361" s="33"/>
      <c r="F361" s="33"/>
      <c r="G361" s="33"/>
      <c r="H361" s="33"/>
      <c r="I361" s="33"/>
      <c r="J361" s="33"/>
      <c r="K361" s="33"/>
      <c r="L361" s="33"/>
      <c r="M361" s="33"/>
      <c r="N361" s="33"/>
      <c r="O361" s="33"/>
      <c r="P361" s="33"/>
      <c r="Q361" s="33"/>
      <c r="R361" s="33"/>
      <c r="S361" s="35"/>
    </row>
    <row r="362" spans="1:19" x14ac:dyDescent="0.25">
      <c r="A362" t="s">
        <v>707</v>
      </c>
      <c r="D362" t="s">
        <v>824</v>
      </c>
      <c r="E362" s="30">
        <v>376</v>
      </c>
      <c r="F362" s="30">
        <v>390</v>
      </c>
      <c r="G362" s="30">
        <v>409</v>
      </c>
      <c r="H362" s="30">
        <v>448</v>
      </c>
      <c r="I362" s="30">
        <v>513</v>
      </c>
      <c r="J362" s="30">
        <v>460</v>
      </c>
      <c r="K362" s="30">
        <v>463</v>
      </c>
      <c r="L362" s="30">
        <v>521</v>
      </c>
      <c r="M362" s="30">
        <v>508</v>
      </c>
      <c r="N362" s="30">
        <v>453</v>
      </c>
      <c r="O362" s="30">
        <v>399</v>
      </c>
      <c r="P362" s="30">
        <v>417</v>
      </c>
      <c r="Q362" s="30">
        <f>VLOOKUP(Number_of_listed_building_consent_decisions[[#This Row],[ONS Code]],[1]TableP124A!$B:$E,4,FALSE)</f>
        <v>391</v>
      </c>
      <c r="R362" s="30">
        <f>Number_of_listed_building_consent_decisions[[#This Row],[2021/22]]-Number_of_listed_building_consent_decisions[[#This Row],[2020/21]]</f>
        <v>-26</v>
      </c>
      <c r="S362" s="21">
        <f>Number_of_listed_building_consent_decisions[[#This Row],[Change 
2020/21 to 2021/22]]/Number_of_listed_building_consent_decisions[[#This Row],[2020/21]]</f>
        <v>-6.235011990407674E-2</v>
      </c>
    </row>
    <row r="363" spans="1:19" x14ac:dyDescent="0.25">
      <c r="A363" t="s">
        <v>709</v>
      </c>
      <c r="D363" t="s">
        <v>710</v>
      </c>
      <c r="E363" s="30">
        <v>168</v>
      </c>
      <c r="F363" s="30">
        <v>206</v>
      </c>
      <c r="G363" s="30">
        <v>189</v>
      </c>
      <c r="H363" s="30">
        <v>176</v>
      </c>
      <c r="I363" s="30">
        <v>149</v>
      </c>
      <c r="J363" s="30">
        <v>214</v>
      </c>
      <c r="K363" s="30">
        <v>161</v>
      </c>
      <c r="L363" s="30">
        <v>187</v>
      </c>
      <c r="M363" s="30">
        <v>196</v>
      </c>
      <c r="N363" s="30">
        <v>155</v>
      </c>
      <c r="O363" s="30">
        <v>181</v>
      </c>
      <c r="P363" s="30">
        <v>141</v>
      </c>
      <c r="Q363" s="30">
        <f>VLOOKUP(Number_of_listed_building_consent_decisions[[#This Row],[ONS Code]],[1]TableP124A!$B:$E,4,FALSE)</f>
        <v>150</v>
      </c>
      <c r="R363" s="30">
        <f>Number_of_listed_building_consent_decisions[[#This Row],[2021/22]]-Number_of_listed_building_consent_decisions[[#This Row],[2020/21]]</f>
        <v>9</v>
      </c>
      <c r="S363" s="21">
        <f>Number_of_listed_building_consent_decisions[[#This Row],[Change 
2020/21 to 2021/22]]/Number_of_listed_building_consent_decisions[[#This Row],[2020/21]]</f>
        <v>6.3829787234042548E-2</v>
      </c>
    </row>
    <row r="364" spans="1:19" x14ac:dyDescent="0.25">
      <c r="A364" t="s">
        <v>711</v>
      </c>
      <c r="D364" t="s">
        <v>712</v>
      </c>
      <c r="E364" s="30">
        <v>93</v>
      </c>
      <c r="F364" s="30">
        <v>100</v>
      </c>
      <c r="G364" s="30">
        <v>75</v>
      </c>
      <c r="H364" s="30">
        <v>78</v>
      </c>
      <c r="I364" s="30">
        <v>99</v>
      </c>
      <c r="J364" s="30">
        <v>107</v>
      </c>
      <c r="K364" s="30">
        <v>86</v>
      </c>
      <c r="L364" s="30">
        <v>82</v>
      </c>
      <c r="M364" s="30">
        <v>70</v>
      </c>
      <c r="N364" s="30">
        <v>77</v>
      </c>
      <c r="O364" s="30">
        <v>86</v>
      </c>
      <c r="P364" s="30">
        <v>58</v>
      </c>
      <c r="Q364" s="30">
        <f>VLOOKUP(Number_of_listed_building_consent_decisions[[#This Row],[ONS Code]],[1]TableP124A!$B:$E,4,FALSE)</f>
        <v>96</v>
      </c>
      <c r="R364" s="30">
        <f>Number_of_listed_building_consent_decisions[[#This Row],[2021/22]]-Number_of_listed_building_consent_decisions[[#This Row],[2020/21]]</f>
        <v>38</v>
      </c>
      <c r="S364" s="21">
        <f>Number_of_listed_building_consent_decisions[[#This Row],[Change 
2020/21 to 2021/22]]/Number_of_listed_building_consent_decisions[[#This Row],[2020/21]]</f>
        <v>0.65517241379310343</v>
      </c>
    </row>
    <row r="365" spans="1:19" x14ac:dyDescent="0.25">
      <c r="A365" t="s">
        <v>713</v>
      </c>
      <c r="D365" t="s">
        <v>714</v>
      </c>
      <c r="E365" s="30">
        <v>100</v>
      </c>
      <c r="F365" s="30">
        <v>115</v>
      </c>
      <c r="G365" s="30">
        <v>102</v>
      </c>
      <c r="H365" s="30">
        <v>85</v>
      </c>
      <c r="I365" s="30">
        <v>104</v>
      </c>
      <c r="J365" s="30">
        <v>69</v>
      </c>
      <c r="K365" s="30">
        <v>70</v>
      </c>
      <c r="L365" s="30">
        <v>91</v>
      </c>
      <c r="M365" s="30">
        <v>88</v>
      </c>
      <c r="N365" s="30">
        <v>64</v>
      </c>
      <c r="O365" s="30">
        <v>53</v>
      </c>
      <c r="P365" s="30">
        <v>50</v>
      </c>
      <c r="Q365" s="30">
        <f>VLOOKUP(Number_of_listed_building_consent_decisions[[#This Row],[ONS Code]],[1]TableP124A!$B:$E,4,FALSE)</f>
        <v>63</v>
      </c>
      <c r="R365" s="30">
        <f>Number_of_listed_building_consent_decisions[[#This Row],[2021/22]]-Number_of_listed_building_consent_decisions[[#This Row],[2020/21]]</f>
        <v>13</v>
      </c>
      <c r="S365" s="21">
        <f>Number_of_listed_building_consent_decisions[[#This Row],[Change 
2020/21 to 2021/22]]/Number_of_listed_building_consent_decisions[[#This Row],[2020/21]]</f>
        <v>0.26</v>
      </c>
    </row>
    <row r="366" spans="1:19" x14ac:dyDescent="0.25">
      <c r="A366" t="s">
        <v>715</v>
      </c>
      <c r="D366" t="s">
        <v>716</v>
      </c>
      <c r="E366" s="30">
        <v>308</v>
      </c>
      <c r="F366" s="30">
        <v>313</v>
      </c>
      <c r="G366" s="30">
        <v>301</v>
      </c>
      <c r="H366" s="30">
        <v>287</v>
      </c>
      <c r="I366" s="30">
        <v>252</v>
      </c>
      <c r="J366" s="30">
        <v>304</v>
      </c>
      <c r="K366" s="30">
        <v>287</v>
      </c>
      <c r="L366" s="30">
        <v>307</v>
      </c>
      <c r="M366" s="30">
        <v>294</v>
      </c>
      <c r="N366" s="30">
        <v>173</v>
      </c>
      <c r="O366" s="30">
        <v>183</v>
      </c>
      <c r="P366" s="30">
        <v>131</v>
      </c>
      <c r="Q366" s="30">
        <f>VLOOKUP(Number_of_listed_building_consent_decisions[[#This Row],[ONS Code]],[1]TableP124A!$B:$E,4,FALSE)</f>
        <v>181</v>
      </c>
      <c r="R366" s="30">
        <f>Number_of_listed_building_consent_decisions[[#This Row],[2021/22]]-Number_of_listed_building_consent_decisions[[#This Row],[2020/21]]</f>
        <v>50</v>
      </c>
      <c r="S366" s="21">
        <f>Number_of_listed_building_consent_decisions[[#This Row],[Change 
2020/21 to 2021/22]]/Number_of_listed_building_consent_decisions[[#This Row],[2020/21]]</f>
        <v>0.38167938931297712</v>
      </c>
    </row>
    <row r="367" spans="1:19" ht="17.25" x14ac:dyDescent="0.25">
      <c r="A367" t="s">
        <v>717</v>
      </c>
      <c r="D367" t="s">
        <v>718</v>
      </c>
      <c r="E367" s="30">
        <v>187</v>
      </c>
      <c r="F367" s="30">
        <v>190</v>
      </c>
      <c r="G367" s="30">
        <v>220</v>
      </c>
      <c r="H367" s="30">
        <v>220</v>
      </c>
      <c r="I367" s="30">
        <v>159</v>
      </c>
      <c r="J367" s="30">
        <v>163</v>
      </c>
      <c r="K367" s="30">
        <v>166</v>
      </c>
      <c r="L367" s="30">
        <v>149</v>
      </c>
      <c r="M367" s="30">
        <v>126</v>
      </c>
      <c r="N367" s="30">
        <v>140</v>
      </c>
      <c r="O367" s="30">
        <v>122</v>
      </c>
      <c r="P367" s="30">
        <v>137</v>
      </c>
      <c r="Q367" s="30">
        <f>VLOOKUP(Number_of_listed_building_consent_decisions[[#This Row],[ONS Code]],[1]TableP124A!$B:$E,4,FALSE)</f>
        <v>130</v>
      </c>
      <c r="R367" s="30">
        <f>Number_of_listed_building_consent_decisions[[#This Row],[2021/22]]-Number_of_listed_building_consent_decisions[[#This Row],[2020/21]]</f>
        <v>-7</v>
      </c>
      <c r="S367" s="21">
        <f>Number_of_listed_building_consent_decisions[[#This Row],[Change 
2020/21 to 2021/22]]/Number_of_listed_building_consent_decisions[[#This Row],[2020/21]]</f>
        <v>-5.1094890510948905E-2</v>
      </c>
    </row>
    <row r="368" spans="1:19" s="12" customFormat="1" x14ac:dyDescent="0.25">
      <c r="A368" s="32"/>
      <c r="B368" s="32"/>
      <c r="C368" s="32" t="s">
        <v>719</v>
      </c>
      <c r="D368" s="32"/>
      <c r="E368" s="33"/>
      <c r="F368" s="33"/>
      <c r="G368" s="33"/>
      <c r="H368" s="33"/>
      <c r="I368" s="33"/>
      <c r="J368" s="33"/>
      <c r="K368" s="33"/>
      <c r="L368" s="33"/>
      <c r="M368" s="33"/>
      <c r="N368" s="33"/>
      <c r="O368" s="33"/>
      <c r="P368" s="33"/>
      <c r="Q368" s="33"/>
      <c r="R368" s="33"/>
      <c r="S368" s="35"/>
    </row>
    <row r="369" spans="1:19" x14ac:dyDescent="0.25">
      <c r="A369" t="s">
        <v>720</v>
      </c>
      <c r="D369" t="s">
        <v>721</v>
      </c>
      <c r="E369" s="30">
        <v>799</v>
      </c>
      <c r="F369" s="30">
        <v>786</v>
      </c>
      <c r="G369" s="30">
        <v>819</v>
      </c>
      <c r="H369" s="30">
        <v>744</v>
      </c>
      <c r="I369" s="30">
        <v>640</v>
      </c>
      <c r="J369" s="30">
        <v>721</v>
      </c>
      <c r="K369" s="30">
        <v>718</v>
      </c>
      <c r="L369" s="30">
        <v>714</v>
      </c>
      <c r="M369" s="30">
        <v>696</v>
      </c>
      <c r="N369" s="30">
        <v>673</v>
      </c>
      <c r="O369" s="30">
        <v>627</v>
      </c>
      <c r="P369" s="30">
        <v>610</v>
      </c>
      <c r="Q369" s="30">
        <f>VLOOKUP(Number_of_listed_building_consent_decisions[[#This Row],[ONS Code]],[1]TableP124A!$B:$E,4,FALSE)</f>
        <v>640</v>
      </c>
      <c r="R369" s="30">
        <f>Number_of_listed_building_consent_decisions[[#This Row],[2021/22]]-Number_of_listed_building_consent_decisions[[#This Row],[2020/21]]</f>
        <v>30</v>
      </c>
      <c r="S369" s="21">
        <f>Number_of_listed_building_consent_decisions[[#This Row],[Change 
2020/21 to 2021/22]]/Number_of_listed_building_consent_decisions[[#This Row],[2020/21]]</f>
        <v>4.9180327868852458E-2</v>
      </c>
    </row>
    <row r="370" spans="1:19" x14ac:dyDescent="0.25">
      <c r="A370" t="s">
        <v>722</v>
      </c>
      <c r="D370" t="s">
        <v>723</v>
      </c>
      <c r="E370" s="30">
        <v>42</v>
      </c>
      <c r="F370" s="30">
        <v>42</v>
      </c>
      <c r="G370" s="30">
        <v>44</v>
      </c>
      <c r="H370" s="30">
        <v>28</v>
      </c>
      <c r="I370" s="30">
        <v>42</v>
      </c>
      <c r="J370" s="30">
        <v>35</v>
      </c>
      <c r="K370" s="30">
        <v>35</v>
      </c>
      <c r="L370" s="30">
        <v>53</v>
      </c>
      <c r="M370" s="30">
        <v>47</v>
      </c>
      <c r="N370" s="30">
        <v>66</v>
      </c>
      <c r="O370" s="30">
        <v>40</v>
      </c>
      <c r="P370" s="30">
        <v>27</v>
      </c>
      <c r="Q370" s="30">
        <f>VLOOKUP(Number_of_listed_building_consent_decisions[[#This Row],[ONS Code]],[1]TableP124A!$B:$E,4,FALSE)</f>
        <v>39</v>
      </c>
      <c r="R370" s="30">
        <f>Number_of_listed_building_consent_decisions[[#This Row],[2021/22]]-Number_of_listed_building_consent_decisions[[#This Row],[2020/21]]</f>
        <v>12</v>
      </c>
      <c r="S370" s="21">
        <f>Number_of_listed_building_consent_decisions[[#This Row],[Change 
2020/21 to 2021/22]]/Number_of_listed_building_consent_decisions[[#This Row],[2020/21]]</f>
        <v>0.44444444444444442</v>
      </c>
    </row>
    <row r="371" spans="1:19" s="12" customFormat="1" x14ac:dyDescent="0.25">
      <c r="A371" s="47"/>
      <c r="B371" s="47" t="s">
        <v>825</v>
      </c>
      <c r="C371" s="47"/>
      <c r="D371" s="47"/>
      <c r="E371" s="48">
        <v>487</v>
      </c>
      <c r="F371" s="48">
        <v>842</v>
      </c>
      <c r="G371" s="48">
        <v>506</v>
      </c>
      <c r="H371" s="48">
        <v>473</v>
      </c>
      <c r="I371" s="48">
        <v>842</v>
      </c>
      <c r="J371" s="48">
        <v>969</v>
      </c>
      <c r="K371" s="48">
        <v>908</v>
      </c>
      <c r="L371" s="48">
        <v>1028</v>
      </c>
      <c r="M371" s="48">
        <v>926</v>
      </c>
      <c r="N371" s="48">
        <v>905</v>
      </c>
      <c r="O371" s="48">
        <v>879</v>
      </c>
      <c r="P371" s="48">
        <v>904</v>
      </c>
      <c r="Q371" s="48">
        <v>825</v>
      </c>
      <c r="R371" s="48">
        <f>Number_of_listed_building_consent_decisions[[#This Row],[2021/22]]-Number_of_listed_building_consent_decisions[[#This Row],[2020/21]]</f>
        <v>-79</v>
      </c>
      <c r="S371" s="136">
        <f>Number_of_listed_building_consent_decisions[[#This Row],[Change 
2020/21 to 2021/22]]/Number_of_listed_building_consent_decisions[[#This Row],[2020/21]]</f>
        <v>-8.7389380530973448E-2</v>
      </c>
    </row>
    <row r="372" spans="1:19" x14ac:dyDescent="0.25">
      <c r="A372" t="s">
        <v>725</v>
      </c>
      <c r="D372" t="s">
        <v>726</v>
      </c>
      <c r="E372" s="30">
        <v>12</v>
      </c>
      <c r="F372" s="30">
        <v>12</v>
      </c>
      <c r="G372" s="30">
        <v>6</v>
      </c>
      <c r="H372" s="30">
        <v>9</v>
      </c>
      <c r="I372" s="30">
        <v>13</v>
      </c>
      <c r="J372" s="30">
        <v>14</v>
      </c>
      <c r="K372" s="30">
        <v>15</v>
      </c>
      <c r="L372" s="30">
        <v>18</v>
      </c>
      <c r="M372" s="30">
        <v>20</v>
      </c>
      <c r="N372" s="30">
        <v>9</v>
      </c>
      <c r="O372" s="30">
        <v>11</v>
      </c>
      <c r="P372" s="30">
        <v>19</v>
      </c>
      <c r="Q372" s="30">
        <f>VLOOKUP(Number_of_listed_building_consent_decisions[[#This Row],[ONS Code]],[1]TableP124A!$B:$E,4,FALSE)</f>
        <v>17</v>
      </c>
      <c r="R372" s="30">
        <f>Number_of_listed_building_consent_decisions[[#This Row],[2021/22]]-Number_of_listed_building_consent_decisions[[#This Row],[2020/21]]</f>
        <v>-2</v>
      </c>
      <c r="S372" s="21">
        <f>Number_of_listed_building_consent_decisions[[#This Row],[Change 
2020/21 to 2021/22]]/Number_of_listed_building_consent_decisions[[#This Row],[2020/21]]</f>
        <v>-0.10526315789473684</v>
      </c>
    </row>
    <row r="373" spans="1:19" x14ac:dyDescent="0.25">
      <c r="A373" t="s">
        <v>727</v>
      </c>
      <c r="D373" t="s">
        <v>728</v>
      </c>
      <c r="E373" s="30">
        <v>97</v>
      </c>
      <c r="F373" s="30">
        <v>76</v>
      </c>
      <c r="G373" s="30">
        <v>69</v>
      </c>
      <c r="H373" s="30">
        <v>61</v>
      </c>
      <c r="I373" s="30">
        <v>86</v>
      </c>
      <c r="J373" s="30">
        <v>72</v>
      </c>
      <c r="K373" s="30">
        <v>79</v>
      </c>
      <c r="L373" s="30">
        <v>89</v>
      </c>
      <c r="M373" s="30">
        <v>68</v>
      </c>
      <c r="N373" s="30">
        <v>71</v>
      </c>
      <c r="O373" s="30">
        <v>68</v>
      </c>
      <c r="P373" s="30">
        <v>71</v>
      </c>
      <c r="Q373" s="30">
        <f>VLOOKUP(Number_of_listed_building_consent_decisions[[#This Row],[ONS Code]],[1]TableP124A!$B:$E,4,FALSE)</f>
        <v>73</v>
      </c>
      <c r="R373" s="30">
        <f>Number_of_listed_building_consent_decisions[[#This Row],[2021/22]]-Number_of_listed_building_consent_decisions[[#This Row],[2020/21]]</f>
        <v>2</v>
      </c>
      <c r="S373" s="21">
        <f>Number_of_listed_building_consent_decisions[[#This Row],[Change 
2020/21 to 2021/22]]/Number_of_listed_building_consent_decisions[[#This Row],[2020/21]]</f>
        <v>2.8169014084507043E-2</v>
      </c>
    </row>
    <row r="374" spans="1:19" x14ac:dyDescent="0.25">
      <c r="A374" t="s">
        <v>729</v>
      </c>
      <c r="D374" t="s">
        <v>730</v>
      </c>
      <c r="E374" s="30">
        <v>33</v>
      </c>
      <c r="F374" s="30">
        <v>36</v>
      </c>
      <c r="G374" s="30">
        <v>39</v>
      </c>
      <c r="H374" s="30">
        <v>61</v>
      </c>
      <c r="I374" s="30">
        <v>34</v>
      </c>
      <c r="J374" s="30">
        <v>42</v>
      </c>
      <c r="K374" s="30">
        <v>27</v>
      </c>
      <c r="L374" s="30">
        <v>37</v>
      </c>
      <c r="M374" s="30">
        <v>34</v>
      </c>
      <c r="N374" s="30">
        <v>38</v>
      </c>
      <c r="O374" s="30">
        <v>38</v>
      </c>
      <c r="P374" s="30">
        <v>33</v>
      </c>
      <c r="Q374" s="30">
        <f>VLOOKUP(Number_of_listed_building_consent_decisions[[#This Row],[ONS Code]],[1]TableP124A!$B:$E,4,FALSE)</f>
        <v>49</v>
      </c>
      <c r="R374" s="30">
        <f>Number_of_listed_building_consent_decisions[[#This Row],[2021/22]]-Number_of_listed_building_consent_decisions[[#This Row],[2020/21]]</f>
        <v>16</v>
      </c>
      <c r="S374" s="21">
        <f>Number_of_listed_building_consent_decisions[[#This Row],[Change 
2020/21 to 2021/22]]/Number_of_listed_building_consent_decisions[[#This Row],[2020/21]]</f>
        <v>0.48484848484848486</v>
      </c>
    </row>
    <row r="375" spans="1:19" x14ac:dyDescent="0.25">
      <c r="A375" t="s">
        <v>731</v>
      </c>
      <c r="D375" t="s">
        <v>732</v>
      </c>
      <c r="E375" s="30">
        <v>56</v>
      </c>
      <c r="F375" s="30">
        <v>66</v>
      </c>
      <c r="G375" s="30">
        <v>87</v>
      </c>
      <c r="H375" s="30">
        <v>60</v>
      </c>
      <c r="I375" s="30">
        <v>80</v>
      </c>
      <c r="J375" s="30">
        <v>108</v>
      </c>
      <c r="K375" s="30">
        <v>95</v>
      </c>
      <c r="L375" s="30">
        <v>104</v>
      </c>
      <c r="M375" s="30">
        <v>82</v>
      </c>
      <c r="N375" s="30">
        <v>99</v>
      </c>
      <c r="O375" s="30">
        <v>78</v>
      </c>
      <c r="P375" s="30">
        <v>112</v>
      </c>
      <c r="Q375" s="30">
        <f>VLOOKUP(Number_of_listed_building_consent_decisions[[#This Row],[ONS Code]],[1]TableP124A!$B:$E,4,FALSE)</f>
        <v>96</v>
      </c>
      <c r="R375" s="30">
        <f>Number_of_listed_building_consent_decisions[[#This Row],[2021/22]]-Number_of_listed_building_consent_decisions[[#This Row],[2020/21]]</f>
        <v>-16</v>
      </c>
      <c r="S375" s="21">
        <f>Number_of_listed_building_consent_decisions[[#This Row],[Change 
2020/21 to 2021/22]]/Number_of_listed_building_consent_decisions[[#This Row],[2020/21]]</f>
        <v>-0.14285714285714285</v>
      </c>
    </row>
    <row r="376" spans="1:19" x14ac:dyDescent="0.25">
      <c r="A376" t="s">
        <v>733</v>
      </c>
      <c r="D376" t="s">
        <v>734</v>
      </c>
      <c r="E376" s="30">
        <v>36</v>
      </c>
      <c r="F376" s="30">
        <v>24</v>
      </c>
      <c r="G376" s="30">
        <v>55</v>
      </c>
      <c r="H376" s="30">
        <v>37</v>
      </c>
      <c r="I376" s="30">
        <v>31</v>
      </c>
      <c r="J376" s="30">
        <v>42</v>
      </c>
      <c r="K376" s="30">
        <v>39</v>
      </c>
      <c r="L376" s="30">
        <v>33</v>
      </c>
      <c r="M376" s="30">
        <v>27</v>
      </c>
      <c r="N376" s="30">
        <v>30</v>
      </c>
      <c r="O376" s="30">
        <v>39</v>
      </c>
      <c r="P376" s="30">
        <v>34</v>
      </c>
      <c r="Q376" s="30">
        <f>VLOOKUP(Number_of_listed_building_consent_decisions[[#This Row],[ONS Code]],[1]TableP124A!$B:$E,4,FALSE)</f>
        <v>35</v>
      </c>
      <c r="R376" s="30">
        <f>Number_of_listed_building_consent_decisions[[#This Row],[2021/22]]-Number_of_listed_building_consent_decisions[[#This Row],[2020/21]]</f>
        <v>1</v>
      </c>
      <c r="S376" s="21">
        <f>Number_of_listed_building_consent_decisions[[#This Row],[Change 
2020/21 to 2021/22]]/Number_of_listed_building_consent_decisions[[#This Row],[2020/21]]</f>
        <v>2.9411764705882353E-2</v>
      </c>
    </row>
    <row r="377" spans="1:19" x14ac:dyDescent="0.25">
      <c r="A377" t="s">
        <v>735</v>
      </c>
      <c r="D377" t="s">
        <v>736</v>
      </c>
      <c r="E377" s="30">
        <v>66</v>
      </c>
      <c r="F377" s="30">
        <v>58</v>
      </c>
      <c r="G377" s="30">
        <v>81</v>
      </c>
      <c r="H377" s="30">
        <v>72</v>
      </c>
      <c r="I377" s="30">
        <v>52</v>
      </c>
      <c r="J377" s="30">
        <v>62</v>
      </c>
      <c r="K377" s="30">
        <v>58</v>
      </c>
      <c r="L377" s="30">
        <v>64</v>
      </c>
      <c r="M377" s="30">
        <v>53</v>
      </c>
      <c r="N377" s="30">
        <v>53</v>
      </c>
      <c r="O377" s="30">
        <v>66</v>
      </c>
      <c r="P377" s="30">
        <v>62</v>
      </c>
      <c r="Q377" s="30">
        <f>VLOOKUP(Number_of_listed_building_consent_decisions[[#This Row],[ONS Code]],[1]TableP124A!$B:$E,4,FALSE)</f>
        <v>40</v>
      </c>
      <c r="R377" s="30">
        <f>Number_of_listed_building_consent_decisions[[#This Row],[2021/22]]-Number_of_listed_building_consent_decisions[[#This Row],[2020/21]]</f>
        <v>-22</v>
      </c>
      <c r="S377" s="21">
        <f>Number_of_listed_building_consent_decisions[[#This Row],[Change 
2020/21 to 2021/22]]/Number_of_listed_building_consent_decisions[[#This Row],[2020/21]]</f>
        <v>-0.35483870967741937</v>
      </c>
    </row>
    <row r="378" spans="1:19" x14ac:dyDescent="0.25">
      <c r="A378" t="s">
        <v>737</v>
      </c>
      <c r="D378" t="s">
        <v>738</v>
      </c>
      <c r="E378" s="30">
        <v>9</v>
      </c>
      <c r="F378" s="30">
        <v>4</v>
      </c>
      <c r="G378" s="30">
        <v>3</v>
      </c>
      <c r="H378" s="30">
        <v>4</v>
      </c>
      <c r="I378" s="30">
        <v>5</v>
      </c>
      <c r="J378" s="30">
        <v>4</v>
      </c>
      <c r="K378" s="30">
        <v>2</v>
      </c>
      <c r="L378" s="30">
        <v>8</v>
      </c>
      <c r="M378" s="30">
        <v>10</v>
      </c>
      <c r="N378" s="30">
        <v>7</v>
      </c>
      <c r="O378" s="30">
        <v>6</v>
      </c>
      <c r="P378" s="30">
        <v>6</v>
      </c>
      <c r="Q378" s="30">
        <f>VLOOKUP(Number_of_listed_building_consent_decisions[[#This Row],[ONS Code]],[1]TableP124A!$B:$E,4,FALSE)</f>
        <v>7</v>
      </c>
      <c r="R378" s="30">
        <f>Number_of_listed_building_consent_decisions[[#This Row],[2021/22]]-Number_of_listed_building_consent_decisions[[#This Row],[2020/21]]</f>
        <v>1</v>
      </c>
      <c r="S378" s="21">
        <f>Number_of_listed_building_consent_decisions[[#This Row],[Change 
2020/21 to 2021/22]]/Number_of_listed_building_consent_decisions[[#This Row],[2020/21]]</f>
        <v>0.16666666666666666</v>
      </c>
    </row>
    <row r="379" spans="1:19" x14ac:dyDescent="0.25">
      <c r="A379" t="s">
        <v>739</v>
      </c>
      <c r="D379" t="s">
        <v>740</v>
      </c>
      <c r="E379" s="30">
        <v>71</v>
      </c>
      <c r="F379" s="30">
        <v>90</v>
      </c>
      <c r="G379" s="30">
        <v>98</v>
      </c>
      <c r="H379" s="30">
        <v>91</v>
      </c>
      <c r="I379" s="30">
        <v>86</v>
      </c>
      <c r="J379" s="30">
        <v>90</v>
      </c>
      <c r="K379" s="30">
        <v>91</v>
      </c>
      <c r="L379" s="30">
        <v>105</v>
      </c>
      <c r="M379" s="30">
        <v>107</v>
      </c>
      <c r="N379" s="30">
        <v>88</v>
      </c>
      <c r="O379" s="30">
        <v>95</v>
      </c>
      <c r="P379" s="30">
        <v>104</v>
      </c>
      <c r="Q379" s="30">
        <f>VLOOKUP(Number_of_listed_building_consent_decisions[[#This Row],[ONS Code]],[1]TableP124A!$B:$E,4,FALSE)</f>
        <v>88</v>
      </c>
      <c r="R379" s="30">
        <f>Number_of_listed_building_consent_decisions[[#This Row],[2021/22]]-Number_of_listed_building_consent_decisions[[#This Row],[2020/21]]</f>
        <v>-16</v>
      </c>
      <c r="S379" s="21">
        <f>Number_of_listed_building_consent_decisions[[#This Row],[Change 
2020/21 to 2021/22]]/Number_of_listed_building_consent_decisions[[#This Row],[2020/21]]</f>
        <v>-0.15384615384615385</v>
      </c>
    </row>
    <row r="380" spans="1:19" x14ac:dyDescent="0.25">
      <c r="A380" t="s">
        <v>741</v>
      </c>
      <c r="D380" t="s">
        <v>742</v>
      </c>
      <c r="E380" s="30" t="s">
        <v>53</v>
      </c>
      <c r="F380" s="30" t="s">
        <v>53</v>
      </c>
      <c r="G380" s="30" t="s">
        <v>53</v>
      </c>
      <c r="H380" s="30" t="s">
        <v>53</v>
      </c>
      <c r="I380" s="30">
        <v>383</v>
      </c>
      <c r="J380" s="30">
        <v>435</v>
      </c>
      <c r="K380" s="30">
        <v>402</v>
      </c>
      <c r="L380" s="30">
        <v>456</v>
      </c>
      <c r="M380" s="30">
        <v>419</v>
      </c>
      <c r="N380" s="30">
        <v>419</v>
      </c>
      <c r="O380" s="30">
        <v>390</v>
      </c>
      <c r="P380" s="30">
        <v>374</v>
      </c>
      <c r="Q380" s="30">
        <f>VLOOKUP(Number_of_listed_building_consent_decisions[[#This Row],[ONS Code]],[1]TableP124A!$B:$E,4,FALSE)</f>
        <v>327</v>
      </c>
      <c r="R380" s="30">
        <f>Number_of_listed_building_consent_decisions[[#This Row],[2021/22]]-Number_of_listed_building_consent_decisions[[#This Row],[2020/21]]</f>
        <v>-47</v>
      </c>
      <c r="S380" s="21">
        <f>Number_of_listed_building_consent_decisions[[#This Row],[Change 
2020/21 to 2021/22]]/Number_of_listed_building_consent_decisions[[#This Row],[2020/21]]</f>
        <v>-0.12566844919786097</v>
      </c>
    </row>
    <row r="381" spans="1:19" x14ac:dyDescent="0.25">
      <c r="A381" t="s">
        <v>743</v>
      </c>
      <c r="D381" t="s">
        <v>744</v>
      </c>
      <c r="E381" s="30">
        <v>81</v>
      </c>
      <c r="F381" s="30">
        <v>84</v>
      </c>
      <c r="G381" s="30">
        <v>89</v>
      </c>
      <c r="H381" s="30">
        <v>78</v>
      </c>
      <c r="I381" s="30">
        <v>72</v>
      </c>
      <c r="J381" s="30">
        <v>100</v>
      </c>
      <c r="K381" s="30">
        <v>100</v>
      </c>
      <c r="L381" s="30">
        <v>114</v>
      </c>
      <c r="M381" s="30">
        <v>106</v>
      </c>
      <c r="N381" s="30">
        <v>91</v>
      </c>
      <c r="O381" s="30">
        <v>88</v>
      </c>
      <c r="P381" s="30">
        <v>89</v>
      </c>
      <c r="Q381" s="30">
        <f>VLOOKUP(Number_of_listed_building_consent_decisions[[#This Row],[ONS Code]],[1]TableP124A!$B:$E,4,FALSE)</f>
        <v>93</v>
      </c>
      <c r="R381" s="30">
        <f>Number_of_listed_building_consent_decisions[[#This Row],[2021/22]]-Number_of_listed_building_consent_decisions[[#This Row],[2020/21]]</f>
        <v>4</v>
      </c>
      <c r="S381" s="21">
        <f>Number_of_listed_building_consent_decisions[[#This Row],[Change 
2020/21 to 2021/22]]/Number_of_listed_building_consent_decisions[[#This Row],[2020/21]]</f>
        <v>4.49438202247191E-2</v>
      </c>
    </row>
    <row r="382" spans="1:19" s="12" customFormat="1" x14ac:dyDescent="0.25">
      <c r="A382" s="49" t="s">
        <v>745</v>
      </c>
      <c r="B382" s="50" t="s">
        <v>746</v>
      </c>
      <c r="C382" s="50"/>
      <c r="D382" s="50"/>
      <c r="E382" s="51">
        <v>27231</v>
      </c>
      <c r="F382" s="51">
        <v>29560</v>
      </c>
      <c r="G382" s="51">
        <v>29391</v>
      </c>
      <c r="H382" s="51">
        <v>27960</v>
      </c>
      <c r="I382" s="51">
        <v>29146</v>
      </c>
      <c r="J382" s="51">
        <v>30005</v>
      </c>
      <c r="K382" s="51">
        <v>30193</v>
      </c>
      <c r="L382" s="51">
        <v>31285</v>
      </c>
      <c r="M382" s="51">
        <v>29564</v>
      </c>
      <c r="N382" s="51">
        <v>27888</v>
      </c>
      <c r="O382" s="51">
        <v>26400</v>
      </c>
      <c r="P382" s="51">
        <v>25303</v>
      </c>
      <c r="Q382" s="51">
        <f>VLOOKUP(Number_of_listed_building_consent_decisions[[#This Row],[ONS Code]],[1]TableP124A!$B:$E,4,FALSE)</f>
        <v>27075</v>
      </c>
      <c r="R382" s="51">
        <f>Number_of_listed_building_consent_decisions[[#This Row],[2021/22]]-Number_of_listed_building_consent_decisions[[#This Row],[2020/21]]</f>
        <v>1772</v>
      </c>
      <c r="S382" s="137">
        <f>Number_of_listed_building_consent_decisions[[#This Row],[Change 
2020/21 to 2021/22]]/Number_of_listed_building_consent_decisions[[#This Row],[2020/21]]</f>
        <v>7.0031221594277354E-2</v>
      </c>
    </row>
    <row r="383" spans="1:19" x14ac:dyDescent="0.25">
      <c r="B383" s="206" t="s">
        <v>748</v>
      </c>
      <c r="C383" s="206"/>
      <c r="D383" s="206"/>
      <c r="E383" s="206"/>
      <c r="F383" s="206"/>
      <c r="G383" s="206"/>
      <c r="H383" s="206"/>
      <c r="I383" s="206"/>
      <c r="J383" s="206"/>
      <c r="K383" s="206"/>
      <c r="L383" s="206"/>
      <c r="M383" s="206"/>
      <c r="N383" s="206"/>
      <c r="O383" s="206"/>
      <c r="P383" s="206"/>
      <c r="Q383" s="52"/>
    </row>
    <row r="384" spans="1:19" x14ac:dyDescent="0.25">
      <c r="B384" s="206" t="s">
        <v>749</v>
      </c>
      <c r="C384" s="206"/>
      <c r="D384" s="206"/>
      <c r="E384" s="206"/>
      <c r="F384" s="206"/>
      <c r="G384" s="206"/>
      <c r="H384" s="206"/>
      <c r="I384" s="206"/>
      <c r="J384" s="206"/>
      <c r="K384" s="206"/>
      <c r="L384" s="206"/>
      <c r="M384" s="206"/>
      <c r="N384" s="206"/>
      <c r="O384" s="206"/>
      <c r="P384" s="206"/>
      <c r="Q384" s="52"/>
    </row>
    <row r="385" spans="2:17" x14ac:dyDescent="0.25">
      <c r="B385" s="206" t="s">
        <v>750</v>
      </c>
      <c r="C385" s="206"/>
      <c r="D385" s="206"/>
      <c r="E385" s="206"/>
      <c r="F385" s="206"/>
      <c r="G385" s="206"/>
      <c r="H385" s="206"/>
      <c r="I385" s="206"/>
      <c r="J385" s="206"/>
      <c r="K385" s="206"/>
      <c r="L385" s="206"/>
      <c r="M385" s="206"/>
      <c r="N385" s="206"/>
      <c r="O385" s="206"/>
      <c r="P385" s="206"/>
      <c r="Q385" s="52"/>
    </row>
    <row r="386" spans="2:17" x14ac:dyDescent="0.25">
      <c r="B386" s="206" t="s">
        <v>751</v>
      </c>
      <c r="C386" s="206"/>
      <c r="D386" s="206"/>
      <c r="E386" s="206"/>
      <c r="F386" s="206"/>
      <c r="G386" s="206"/>
      <c r="H386" s="206"/>
      <c r="I386" s="206"/>
      <c r="J386" s="206"/>
      <c r="K386" s="206"/>
      <c r="L386" s="206"/>
      <c r="M386" s="206"/>
      <c r="N386" s="206"/>
      <c r="O386" s="206"/>
      <c r="P386" s="206"/>
      <c r="Q386" s="52"/>
    </row>
    <row r="387" spans="2:17" x14ac:dyDescent="0.25">
      <c r="B387" s="206" t="s">
        <v>752</v>
      </c>
      <c r="C387" s="206"/>
      <c r="D387" s="206"/>
      <c r="E387" s="206"/>
      <c r="F387" s="206"/>
      <c r="G387" s="206"/>
      <c r="H387" s="206"/>
      <c r="I387" s="206"/>
      <c r="J387" s="206"/>
      <c r="K387" s="206"/>
      <c r="L387" s="206"/>
      <c r="M387" s="206"/>
      <c r="N387" s="206"/>
      <c r="O387" s="206"/>
      <c r="P387" s="206"/>
      <c r="Q387" s="52"/>
    </row>
    <row r="388" spans="2:17" x14ac:dyDescent="0.25">
      <c r="B388" s="206" t="s">
        <v>753</v>
      </c>
      <c r="C388" s="206"/>
      <c r="D388" s="206"/>
      <c r="E388" s="206"/>
      <c r="F388" s="206"/>
      <c r="G388" s="206"/>
      <c r="H388" s="206"/>
      <c r="I388" s="206"/>
      <c r="J388" s="206"/>
      <c r="K388" s="206"/>
      <c r="L388" s="206"/>
      <c r="M388" s="206"/>
      <c r="N388" s="206"/>
      <c r="O388" s="206"/>
      <c r="P388" s="206"/>
      <c r="Q388" s="52"/>
    </row>
    <row r="389" spans="2:17" x14ac:dyDescent="0.25">
      <c r="B389" s="206" t="s">
        <v>826</v>
      </c>
      <c r="C389" s="206"/>
      <c r="D389" s="206"/>
      <c r="E389" s="206"/>
      <c r="F389" s="206"/>
      <c r="G389" s="206"/>
      <c r="H389" s="206"/>
      <c r="I389" s="206"/>
      <c r="J389" s="206"/>
      <c r="K389" s="206"/>
      <c r="L389" s="206"/>
      <c r="M389" s="206"/>
      <c r="N389" s="206"/>
      <c r="O389" s="206"/>
      <c r="P389" s="206"/>
      <c r="Q389" s="52"/>
    </row>
    <row r="390" spans="2:17" x14ac:dyDescent="0.25">
      <c r="B390" s="207" t="s">
        <v>755</v>
      </c>
      <c r="C390" s="207"/>
      <c r="D390" s="207"/>
      <c r="E390" s="207"/>
      <c r="F390" s="207"/>
      <c r="G390" s="207"/>
      <c r="H390" s="207"/>
      <c r="I390" s="207"/>
      <c r="J390" s="207"/>
      <c r="K390" s="207"/>
      <c r="L390" s="207"/>
      <c r="M390" s="207"/>
      <c r="N390" s="207"/>
      <c r="O390" s="207"/>
      <c r="P390" s="207"/>
      <c r="Q390" s="53"/>
    </row>
    <row r="391" spans="2:17" x14ac:dyDescent="0.25">
      <c r="B391" s="208" t="s">
        <v>756</v>
      </c>
      <c r="C391" s="208"/>
      <c r="D391" s="208"/>
      <c r="E391" s="208"/>
      <c r="F391" s="208"/>
      <c r="G391" s="208"/>
      <c r="H391" s="208"/>
      <c r="I391" s="208"/>
      <c r="J391" s="208"/>
      <c r="K391" s="208"/>
      <c r="L391" s="208"/>
      <c r="M391" s="208"/>
      <c r="N391" s="208"/>
      <c r="O391" s="208"/>
      <c r="P391" s="208"/>
      <c r="Q391" s="54"/>
    </row>
    <row r="392" spans="2:17" x14ac:dyDescent="0.25">
      <c r="B392" s="208" t="s">
        <v>757</v>
      </c>
      <c r="C392" s="208"/>
      <c r="D392" s="208"/>
      <c r="E392" s="208"/>
      <c r="F392" s="208"/>
      <c r="G392" s="208"/>
      <c r="H392" s="208"/>
      <c r="I392" s="208"/>
      <c r="J392" s="208"/>
      <c r="K392" s="208"/>
      <c r="L392" s="208"/>
      <c r="M392" s="208"/>
      <c r="N392" s="208"/>
      <c r="O392" s="208"/>
      <c r="P392" s="208"/>
      <c r="Q392" s="54"/>
    </row>
  </sheetData>
  <mergeCells count="10">
    <mergeCell ref="B389:P389"/>
    <mergeCell ref="B390:P390"/>
    <mergeCell ref="B391:P391"/>
    <mergeCell ref="B392:P392"/>
    <mergeCell ref="B383:P383"/>
    <mergeCell ref="B384:P384"/>
    <mergeCell ref="B385:P385"/>
    <mergeCell ref="B386:P386"/>
    <mergeCell ref="B387:P387"/>
    <mergeCell ref="B388:P388"/>
  </mergeCells>
  <conditionalFormatting sqref="A382">
    <cfRule type="duplicateValues" dxfId="169" priority="1"/>
  </conditionalFormatting>
  <hyperlinks>
    <hyperlink ref="B1" location="'Contents'!B7" display="⇐ Return to contents" xr:uid="{10EC1C97-C35E-4D85-BC77-B2CCD7A9928B}"/>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0280-2C5B-4354-B65A-4951B2E3F12D}">
  <sheetPr codeName="Sheet40"/>
  <dimension ref="A1:Y18"/>
  <sheetViews>
    <sheetView showGridLines="0" topLeftCell="A4" zoomScaleNormal="100" workbookViewId="0">
      <selection activeCell="I8" sqref="I8"/>
    </sheetView>
  </sheetViews>
  <sheetFormatPr defaultRowHeight="15" outlineLevelCol="1" x14ac:dyDescent="0.25"/>
  <cols>
    <col min="1" max="1" width="10.7109375" customWidth="1" outlineLevel="1"/>
    <col min="2" max="2" width="27.28515625" customWidth="1"/>
    <col min="3" max="20" width="12.85546875" customWidth="1"/>
    <col min="21" max="24" width="20" customWidth="1"/>
    <col min="25" max="25" width="16" customWidth="1"/>
  </cols>
  <sheetData>
    <row r="1" spans="1:25" x14ac:dyDescent="0.25">
      <c r="B1" s="16" t="s">
        <v>7</v>
      </c>
    </row>
    <row r="2" spans="1:25" ht="31.5" x14ac:dyDescent="0.5">
      <c r="B2" s="22" t="s">
        <v>856</v>
      </c>
    </row>
    <row r="3" spans="1:25" ht="76.150000000000006" customHeight="1" x14ac:dyDescent="0.25">
      <c r="B3" s="198" t="s">
        <v>973</v>
      </c>
      <c r="C3" s="198"/>
      <c r="D3" s="198"/>
      <c r="E3" s="198"/>
      <c r="F3" s="198"/>
      <c r="G3" s="198"/>
    </row>
    <row r="5" spans="1:25" s="39" customFormat="1" ht="18.75" x14ac:dyDescent="0.3">
      <c r="A5" s="23"/>
      <c r="B5" s="23" t="s">
        <v>974</v>
      </c>
      <c r="C5" s="23"/>
      <c r="D5" s="23"/>
      <c r="E5" s="23"/>
      <c r="F5" s="23"/>
      <c r="G5" s="23"/>
      <c r="H5" s="23"/>
      <c r="I5" s="23"/>
      <c r="J5" s="23"/>
      <c r="K5" s="23"/>
      <c r="L5" s="23"/>
      <c r="M5" s="23"/>
      <c r="N5" s="23"/>
      <c r="O5" s="23"/>
      <c r="P5" s="23"/>
      <c r="Q5" s="23"/>
      <c r="R5" s="23"/>
      <c r="S5" s="23"/>
      <c r="T5" s="23"/>
      <c r="U5" s="23"/>
      <c r="V5" s="23"/>
      <c r="W5" s="23"/>
    </row>
    <row r="6" spans="1:25" s="18" customFormat="1" ht="60" x14ac:dyDescent="0.25">
      <c r="A6" s="18" t="s">
        <v>15</v>
      </c>
      <c r="B6" s="18" t="s">
        <v>16</v>
      </c>
      <c r="C6" s="18" t="s">
        <v>762</v>
      </c>
      <c r="D6" s="18" t="s">
        <v>763</v>
      </c>
      <c r="E6" s="18" t="s">
        <v>764</v>
      </c>
      <c r="F6" s="18" t="s">
        <v>765</v>
      </c>
      <c r="G6" s="18" t="s">
        <v>766</v>
      </c>
      <c r="H6" s="18" t="s">
        <v>767</v>
      </c>
      <c r="I6" s="18" t="s">
        <v>19</v>
      </c>
      <c r="J6" s="18" t="s">
        <v>20</v>
      </c>
      <c r="K6" s="18" t="s">
        <v>21</v>
      </c>
      <c r="L6" s="18" t="s">
        <v>22</v>
      </c>
      <c r="M6" s="18" t="s">
        <v>23</v>
      </c>
      <c r="N6" s="18" t="s">
        <v>24</v>
      </c>
      <c r="O6" s="18" t="s">
        <v>25</v>
      </c>
      <c r="P6" s="18" t="s">
        <v>26</v>
      </c>
      <c r="Q6" s="18" t="s">
        <v>27</v>
      </c>
      <c r="R6" s="18" t="s">
        <v>28</v>
      </c>
      <c r="S6" s="18" t="s">
        <v>29</v>
      </c>
      <c r="T6" s="18" t="s">
        <v>30</v>
      </c>
      <c r="U6" s="18" t="s">
        <v>31</v>
      </c>
      <c r="V6" s="18" t="s">
        <v>975</v>
      </c>
      <c r="W6" s="18" t="s">
        <v>976</v>
      </c>
      <c r="X6" s="18" t="s">
        <v>977</v>
      </c>
      <c r="Y6" s="18" t="s">
        <v>845</v>
      </c>
    </row>
    <row r="7" spans="1:25" s="12" customFormat="1" x14ac:dyDescent="0.25">
      <c r="A7" s="120" t="s">
        <v>32</v>
      </c>
      <c r="B7" t="s">
        <v>771</v>
      </c>
      <c r="C7" s="30">
        <v>21</v>
      </c>
      <c r="D7" s="30">
        <v>24</v>
      </c>
      <c r="E7" s="30">
        <v>8</v>
      </c>
      <c r="F7" s="30">
        <v>8</v>
      </c>
      <c r="G7" s="30">
        <v>10</v>
      </c>
      <c r="H7" s="30">
        <v>17</v>
      </c>
      <c r="I7" s="30">
        <v>7</v>
      </c>
      <c r="J7" s="30">
        <v>10</v>
      </c>
      <c r="K7" s="30">
        <v>12</v>
      </c>
      <c r="L7" s="30">
        <v>23</v>
      </c>
      <c r="M7" s="30">
        <v>26</v>
      </c>
      <c r="N7" s="30">
        <v>36</v>
      </c>
      <c r="O7" s="30">
        <v>10</v>
      </c>
      <c r="P7" s="30">
        <v>23</v>
      </c>
      <c r="Q7" s="30">
        <v>33</v>
      </c>
      <c r="R7" s="30">
        <v>31</v>
      </c>
      <c r="S7" s="30">
        <v>32</v>
      </c>
      <c r="T7" s="30">
        <v>46</v>
      </c>
      <c r="U7" s="134">
        <v>52</v>
      </c>
      <c r="V7" s="40">
        <f>(Planning_Applications_received___Registered_Parks_and_Gardens_only[[#This Row],[2021/22]]-Planning_Applications_received___Registered_Parks_and_Gardens_only[[#This Row],[2003/04]])/Planning_Applications_received___Registered_Parks_and_Gardens_only[[#This Row],[2003/04]]</f>
        <v>1.4761904761904763</v>
      </c>
      <c r="W7" s="40">
        <f>(Planning_Applications_received___Registered_Parks_and_Gardens_only[[#This Row],[2021/22]]-Planning_Applications_received___Registered_Parks_and_Gardens_only[[#This Row],[2020/21]])/Planning_Applications_received___Registered_Parks_and_Gardens_only[[#This Row],[2020/21]]</f>
        <v>0.13043478260869565</v>
      </c>
      <c r="X7" s="40">
        <f>Planning_Applications_received___Registered_Parks_and_Gardens_only[[#This Row],[2021/22]]/U$16</f>
        <v>3.6338225017470298E-2</v>
      </c>
      <c r="Y7" s="41"/>
    </row>
    <row r="8" spans="1:25" x14ac:dyDescent="0.25">
      <c r="A8" s="120" t="s">
        <v>62</v>
      </c>
      <c r="B8" t="s">
        <v>772</v>
      </c>
      <c r="C8" s="30">
        <v>37</v>
      </c>
      <c r="D8" s="30">
        <v>46</v>
      </c>
      <c r="E8" s="30">
        <v>35</v>
      </c>
      <c r="F8" s="30">
        <v>50</v>
      </c>
      <c r="G8" s="30">
        <v>49</v>
      </c>
      <c r="H8" s="30">
        <v>36</v>
      </c>
      <c r="I8" s="30">
        <v>37</v>
      </c>
      <c r="J8" s="30">
        <v>38</v>
      </c>
      <c r="K8" s="30">
        <v>38</v>
      </c>
      <c r="L8" s="30">
        <v>32</v>
      </c>
      <c r="M8" s="30">
        <v>30</v>
      </c>
      <c r="N8" s="30">
        <v>46</v>
      </c>
      <c r="O8" s="30">
        <v>40</v>
      </c>
      <c r="P8" s="30">
        <v>41</v>
      </c>
      <c r="Q8" s="30">
        <v>53</v>
      </c>
      <c r="R8" s="30">
        <v>46</v>
      </c>
      <c r="S8" s="30">
        <v>39</v>
      </c>
      <c r="T8" s="30">
        <v>62</v>
      </c>
      <c r="U8" s="134">
        <v>61</v>
      </c>
      <c r="V8" s="40">
        <f>(Planning_Applications_received___Registered_Parks_and_Gardens_only[[#This Row],[2021/22]]-Planning_Applications_received___Registered_Parks_and_Gardens_only[[#This Row],[2003/04]])/Planning_Applications_received___Registered_Parks_and_Gardens_only[[#This Row],[2003/04]]</f>
        <v>0.64864864864864868</v>
      </c>
      <c r="W8" s="40">
        <f>(Planning_Applications_received___Registered_Parks_and_Gardens_only[[#This Row],[2021/22]]-Planning_Applications_received___Registered_Parks_and_Gardens_only[[#This Row],[2020/21]])/Planning_Applications_received___Registered_Parks_and_Gardens_only[[#This Row],[2020/21]]</f>
        <v>-1.6129032258064516E-2</v>
      </c>
      <c r="X8" s="40">
        <f>Planning_Applications_received___Registered_Parks_and_Gardens_only[[#This Row],[2021/22]]/U$16</f>
        <v>4.2627533193570932E-2</v>
      </c>
      <c r="Y8" s="41"/>
    </row>
    <row r="9" spans="1:25" x14ac:dyDescent="0.25">
      <c r="A9" s="120" t="s">
        <v>147</v>
      </c>
      <c r="B9" t="s">
        <v>773</v>
      </c>
      <c r="C9" s="30">
        <v>48</v>
      </c>
      <c r="D9" s="30">
        <v>41</v>
      </c>
      <c r="E9" s="30">
        <v>67</v>
      </c>
      <c r="F9" s="30">
        <v>49</v>
      </c>
      <c r="G9" s="30">
        <v>54</v>
      </c>
      <c r="H9" s="30">
        <v>43</v>
      </c>
      <c r="I9" s="30">
        <v>34</v>
      </c>
      <c r="J9" s="30">
        <v>24</v>
      </c>
      <c r="K9" s="30">
        <v>32</v>
      </c>
      <c r="L9" s="30">
        <v>30</v>
      </c>
      <c r="M9" s="30">
        <v>29</v>
      </c>
      <c r="N9" s="30">
        <v>50</v>
      </c>
      <c r="O9" s="30">
        <v>51</v>
      </c>
      <c r="P9" s="30">
        <v>58</v>
      </c>
      <c r="Q9" s="30">
        <v>43</v>
      </c>
      <c r="R9" s="30">
        <v>80</v>
      </c>
      <c r="S9" s="30">
        <v>72</v>
      </c>
      <c r="T9" s="30">
        <v>89</v>
      </c>
      <c r="U9" s="134">
        <v>88</v>
      </c>
      <c r="V9" s="40">
        <f>(Planning_Applications_received___Registered_Parks_and_Gardens_only[[#This Row],[2021/22]]-Planning_Applications_received___Registered_Parks_and_Gardens_only[[#This Row],[2003/04]])/Planning_Applications_received___Registered_Parks_and_Gardens_only[[#This Row],[2003/04]]</f>
        <v>0.83333333333333337</v>
      </c>
      <c r="W9" s="40">
        <f>(Planning_Applications_received___Registered_Parks_and_Gardens_only[[#This Row],[2021/22]]-Planning_Applications_received___Registered_Parks_and_Gardens_only[[#This Row],[2020/21]])/Planning_Applications_received___Registered_Parks_and_Gardens_only[[#This Row],[2020/21]]</f>
        <v>-1.1235955056179775E-2</v>
      </c>
      <c r="X9" s="40">
        <f>Planning_Applications_received___Registered_Parks_and_Gardens_only[[#This Row],[2021/22]]/U$16</f>
        <v>6.1495457721872815E-2</v>
      </c>
      <c r="Y9" s="41"/>
    </row>
    <row r="10" spans="1:25" x14ac:dyDescent="0.25">
      <c r="A10" s="120" t="s">
        <v>263</v>
      </c>
      <c r="B10" t="s">
        <v>774</v>
      </c>
      <c r="C10" s="30">
        <v>66</v>
      </c>
      <c r="D10" s="30" t="s">
        <v>53</v>
      </c>
      <c r="E10" s="30">
        <v>64</v>
      </c>
      <c r="F10" s="30">
        <v>58</v>
      </c>
      <c r="G10" s="30">
        <v>68</v>
      </c>
      <c r="H10" s="30">
        <v>53</v>
      </c>
      <c r="I10" s="30">
        <v>74</v>
      </c>
      <c r="J10" s="30">
        <v>60</v>
      </c>
      <c r="K10" s="30">
        <v>76</v>
      </c>
      <c r="L10" s="30">
        <v>45</v>
      </c>
      <c r="M10" s="30">
        <v>69</v>
      </c>
      <c r="N10" s="30">
        <v>75</v>
      </c>
      <c r="O10" s="30">
        <v>76</v>
      </c>
      <c r="P10" s="30">
        <v>73</v>
      </c>
      <c r="Q10" s="30">
        <v>109</v>
      </c>
      <c r="R10" s="30">
        <v>128</v>
      </c>
      <c r="S10" s="30">
        <v>113</v>
      </c>
      <c r="T10" s="30">
        <v>106</v>
      </c>
      <c r="U10" s="134">
        <v>139</v>
      </c>
      <c r="V10" s="40">
        <f>(Planning_Applications_received___Registered_Parks_and_Gardens_only[[#This Row],[2021/22]]-Planning_Applications_received___Registered_Parks_and_Gardens_only[[#This Row],[2003/04]])/Planning_Applications_received___Registered_Parks_and_Gardens_only[[#This Row],[2003/04]]</f>
        <v>1.106060606060606</v>
      </c>
      <c r="W10" s="40">
        <f>(Planning_Applications_received___Registered_Parks_and_Gardens_only[[#This Row],[2021/22]]-Planning_Applications_received___Registered_Parks_and_Gardens_only[[#This Row],[2020/21]])/Planning_Applications_received___Registered_Parks_and_Gardens_only[[#This Row],[2020/21]]</f>
        <v>0.31132075471698112</v>
      </c>
      <c r="X10" s="40">
        <f>Planning_Applications_received___Registered_Parks_and_Gardens_only[[#This Row],[2021/22]]/U$16</f>
        <v>9.7134870719776376E-2</v>
      </c>
      <c r="Y10" s="41"/>
    </row>
    <row r="11" spans="1:25" x14ac:dyDescent="0.25">
      <c r="A11" s="120" t="s">
        <v>196</v>
      </c>
      <c r="B11" t="s">
        <v>775</v>
      </c>
      <c r="C11" s="30">
        <v>88</v>
      </c>
      <c r="D11" s="30">
        <v>59</v>
      </c>
      <c r="E11" s="30">
        <v>51</v>
      </c>
      <c r="F11" s="30">
        <v>75</v>
      </c>
      <c r="G11" s="30">
        <v>87</v>
      </c>
      <c r="H11" s="30">
        <v>81</v>
      </c>
      <c r="I11" s="30">
        <v>68</v>
      </c>
      <c r="J11" s="30">
        <v>64</v>
      </c>
      <c r="K11" s="30">
        <v>78</v>
      </c>
      <c r="L11" s="30">
        <v>86</v>
      </c>
      <c r="M11" s="30">
        <v>98</v>
      </c>
      <c r="N11" s="30">
        <v>104</v>
      </c>
      <c r="O11" s="30">
        <v>130</v>
      </c>
      <c r="P11" s="30">
        <v>106</v>
      </c>
      <c r="Q11" s="30">
        <v>112</v>
      </c>
      <c r="R11" s="30">
        <v>92</v>
      </c>
      <c r="S11" s="30">
        <v>96</v>
      </c>
      <c r="T11" s="30">
        <v>67</v>
      </c>
      <c r="U11" s="134">
        <v>101</v>
      </c>
      <c r="V11" s="40">
        <f>(Planning_Applications_received___Registered_Parks_and_Gardens_only[[#This Row],[2021/22]]-Planning_Applications_received___Registered_Parks_and_Gardens_only[[#This Row],[2003/04]])/Planning_Applications_received___Registered_Parks_and_Gardens_only[[#This Row],[2003/04]]</f>
        <v>0.14772727272727273</v>
      </c>
      <c r="W11" s="40">
        <f>(Planning_Applications_received___Registered_Parks_and_Gardens_only[[#This Row],[2021/22]]-Planning_Applications_received___Registered_Parks_and_Gardens_only[[#This Row],[2020/21]])/Planning_Applications_received___Registered_Parks_and_Gardens_only[[#This Row],[2020/21]]</f>
        <v>0.5074626865671642</v>
      </c>
      <c r="X11" s="40">
        <f>Planning_Applications_received___Registered_Parks_and_Gardens_only[[#This Row],[2021/22]]/U$16</f>
        <v>7.0580013976240391E-2</v>
      </c>
      <c r="Y11" s="41"/>
    </row>
    <row r="12" spans="1:25" x14ac:dyDescent="0.25">
      <c r="A12" s="120" t="s">
        <v>342</v>
      </c>
      <c r="B12" t="s">
        <v>776</v>
      </c>
      <c r="C12" s="30">
        <v>119</v>
      </c>
      <c r="D12" s="30">
        <v>70</v>
      </c>
      <c r="E12" s="30">
        <v>97</v>
      </c>
      <c r="F12" s="30">
        <v>68</v>
      </c>
      <c r="G12" s="30">
        <v>61</v>
      </c>
      <c r="H12" s="30">
        <v>145</v>
      </c>
      <c r="I12" s="30">
        <v>90</v>
      </c>
      <c r="J12" s="30">
        <v>110</v>
      </c>
      <c r="K12" s="30">
        <v>123</v>
      </c>
      <c r="L12" s="30">
        <v>104</v>
      </c>
      <c r="M12" s="30">
        <v>95</v>
      </c>
      <c r="N12" s="30">
        <v>89</v>
      </c>
      <c r="O12" s="30">
        <v>152</v>
      </c>
      <c r="P12" s="30">
        <v>138</v>
      </c>
      <c r="Q12" s="30">
        <v>152</v>
      </c>
      <c r="R12" s="30">
        <v>139</v>
      </c>
      <c r="S12" s="30">
        <v>137</v>
      </c>
      <c r="T12" s="30">
        <v>164</v>
      </c>
      <c r="U12" s="134">
        <v>260</v>
      </c>
      <c r="V12" s="40">
        <f>(Planning_Applications_received___Registered_Parks_and_Gardens_only[[#This Row],[2021/22]]-Planning_Applications_received___Registered_Parks_and_Gardens_only[[#This Row],[2003/04]])/Planning_Applications_received___Registered_Parks_and_Gardens_only[[#This Row],[2003/04]]</f>
        <v>1.1848739495798319</v>
      </c>
      <c r="W12" s="40">
        <f>(Planning_Applications_received___Registered_Parks_and_Gardens_only[[#This Row],[2021/22]]-Planning_Applications_received___Registered_Parks_and_Gardens_only[[#This Row],[2020/21]])/Planning_Applications_received___Registered_Parks_and_Gardens_only[[#This Row],[2020/21]]</f>
        <v>0.58536585365853655</v>
      </c>
      <c r="X12" s="40">
        <f>Planning_Applications_received___Registered_Parks_and_Gardens_only[[#This Row],[2021/22]]/U$16</f>
        <v>0.1816911250873515</v>
      </c>
      <c r="Y12" s="41"/>
    </row>
    <row r="13" spans="1:25" x14ac:dyDescent="0.25">
      <c r="A13" s="120" t="s">
        <v>441</v>
      </c>
      <c r="B13" t="s">
        <v>777</v>
      </c>
      <c r="C13" s="30">
        <v>62</v>
      </c>
      <c r="D13" s="30">
        <v>70</v>
      </c>
      <c r="E13" s="30">
        <v>97</v>
      </c>
      <c r="F13" s="30">
        <v>68</v>
      </c>
      <c r="G13" s="30">
        <v>61</v>
      </c>
      <c r="H13" s="30">
        <v>64</v>
      </c>
      <c r="I13" s="30">
        <v>118</v>
      </c>
      <c r="J13" s="30">
        <v>83</v>
      </c>
      <c r="K13" s="30">
        <v>97</v>
      </c>
      <c r="L13" s="30">
        <v>95</v>
      </c>
      <c r="M13" s="30">
        <v>78</v>
      </c>
      <c r="N13" s="30">
        <v>116</v>
      </c>
      <c r="O13" s="30">
        <v>147</v>
      </c>
      <c r="P13" s="30">
        <v>146</v>
      </c>
      <c r="Q13" s="30">
        <v>116</v>
      </c>
      <c r="R13" s="30">
        <v>124</v>
      </c>
      <c r="S13" s="30">
        <v>115</v>
      </c>
      <c r="T13" s="30">
        <v>121</v>
      </c>
      <c r="U13" s="134">
        <v>155</v>
      </c>
      <c r="V13" s="40">
        <f>(Planning_Applications_received___Registered_Parks_and_Gardens_only[[#This Row],[2021/22]]-Planning_Applications_received___Registered_Parks_and_Gardens_only[[#This Row],[2003/04]])/Planning_Applications_received___Registered_Parks_and_Gardens_only[[#This Row],[2003/04]]</f>
        <v>1.5</v>
      </c>
      <c r="W13" s="40">
        <f>(Planning_Applications_received___Registered_Parks_and_Gardens_only[[#This Row],[2021/22]]-Planning_Applications_received___Registered_Parks_and_Gardens_only[[#This Row],[2020/21]])/Planning_Applications_received___Registered_Parks_and_Gardens_only[[#This Row],[2020/21]]</f>
        <v>0.28099173553719009</v>
      </c>
      <c r="X13" s="40">
        <f>Planning_Applications_received___Registered_Parks_and_Gardens_only[[#This Row],[2021/22]]/U$16</f>
        <v>0.10831586303284417</v>
      </c>
      <c r="Y13" s="41"/>
    </row>
    <row r="14" spans="1:25" x14ac:dyDescent="0.25">
      <c r="A14" s="120" t="s">
        <v>514</v>
      </c>
      <c r="B14" t="s">
        <v>778</v>
      </c>
      <c r="C14" s="30">
        <v>194</v>
      </c>
      <c r="D14" s="30">
        <v>199</v>
      </c>
      <c r="E14" s="30">
        <v>162</v>
      </c>
      <c r="F14" s="30">
        <v>212</v>
      </c>
      <c r="G14" s="30">
        <v>188</v>
      </c>
      <c r="H14" s="30">
        <v>201</v>
      </c>
      <c r="I14" s="30">
        <v>202</v>
      </c>
      <c r="J14" s="30">
        <v>181</v>
      </c>
      <c r="K14" s="30">
        <v>186</v>
      </c>
      <c r="L14" s="30">
        <v>174</v>
      </c>
      <c r="M14" s="30">
        <v>160</v>
      </c>
      <c r="N14" s="30">
        <v>244</v>
      </c>
      <c r="O14" s="30">
        <v>207</v>
      </c>
      <c r="P14" s="30">
        <v>261</v>
      </c>
      <c r="Q14" s="30">
        <v>221</v>
      </c>
      <c r="R14" s="30">
        <v>190</v>
      </c>
      <c r="S14" s="30">
        <v>232</v>
      </c>
      <c r="T14" s="30">
        <v>243</v>
      </c>
      <c r="U14" s="134">
        <v>336</v>
      </c>
      <c r="V14" s="40">
        <f>(Planning_Applications_received___Registered_Parks_and_Gardens_only[[#This Row],[2021/22]]-Planning_Applications_received___Registered_Parks_and_Gardens_only[[#This Row],[2003/04]])/Planning_Applications_received___Registered_Parks_and_Gardens_only[[#This Row],[2003/04]]</f>
        <v>0.73195876288659789</v>
      </c>
      <c r="W14" s="40">
        <f>(Planning_Applications_received___Registered_Parks_and_Gardens_only[[#This Row],[2021/22]]-Planning_Applications_received___Registered_Parks_and_Gardens_only[[#This Row],[2020/21]])/Planning_Applications_received___Registered_Parks_and_Gardens_only[[#This Row],[2020/21]]</f>
        <v>0.38271604938271603</v>
      </c>
      <c r="X14" s="40">
        <f>Planning_Applications_received___Registered_Parks_and_Gardens_only[[#This Row],[2021/22]]/U$16</f>
        <v>0.23480083857442349</v>
      </c>
      <c r="Y14" s="41"/>
    </row>
    <row r="15" spans="1:25" x14ac:dyDescent="0.25">
      <c r="A15" s="120" t="s">
        <v>656</v>
      </c>
      <c r="B15" t="s">
        <v>779</v>
      </c>
      <c r="C15" s="30">
        <v>116</v>
      </c>
      <c r="D15" s="30">
        <v>140</v>
      </c>
      <c r="E15" s="30">
        <v>111</v>
      </c>
      <c r="F15" s="30">
        <v>148</v>
      </c>
      <c r="G15" s="30">
        <v>157</v>
      </c>
      <c r="H15" s="30">
        <v>162</v>
      </c>
      <c r="I15" s="30">
        <v>150</v>
      </c>
      <c r="J15" s="30">
        <v>155</v>
      </c>
      <c r="K15" s="30">
        <v>171</v>
      </c>
      <c r="L15" s="30">
        <v>142</v>
      </c>
      <c r="M15" s="30">
        <v>138</v>
      </c>
      <c r="N15" s="30">
        <v>152</v>
      </c>
      <c r="O15" s="30">
        <v>136</v>
      </c>
      <c r="P15" s="30">
        <v>165</v>
      </c>
      <c r="Q15" s="30">
        <v>181</v>
      </c>
      <c r="R15" s="30">
        <v>194</v>
      </c>
      <c r="S15" s="30">
        <v>194</v>
      </c>
      <c r="T15" s="30">
        <v>180</v>
      </c>
      <c r="U15" s="134">
        <v>239</v>
      </c>
      <c r="V15" s="40">
        <f>(Planning_Applications_received___Registered_Parks_and_Gardens_only[[#This Row],[2021/22]]-Planning_Applications_received___Registered_Parks_and_Gardens_only[[#This Row],[2003/04]])/Planning_Applications_received___Registered_Parks_and_Gardens_only[[#This Row],[2003/04]]</f>
        <v>1.0603448275862069</v>
      </c>
      <c r="W15" s="40">
        <f>(Planning_Applications_received___Registered_Parks_and_Gardens_only[[#This Row],[2021/22]]-Planning_Applications_received___Registered_Parks_and_Gardens_only[[#This Row],[2020/21]])/Planning_Applications_received___Registered_Parks_and_Gardens_only[[#This Row],[2020/21]]</f>
        <v>0.32777777777777778</v>
      </c>
      <c r="X15" s="40">
        <f>Planning_Applications_received___Registered_Parks_and_Gardens_only[[#This Row],[2021/22]]/U$16</f>
        <v>0.16701607267645002</v>
      </c>
      <c r="Y15" s="41"/>
    </row>
    <row r="16" spans="1:25" x14ac:dyDescent="0.25">
      <c r="A16" s="121" t="s">
        <v>745</v>
      </c>
      <c r="B16" s="12" t="s">
        <v>781</v>
      </c>
      <c r="C16" s="42">
        <v>751</v>
      </c>
      <c r="D16" s="42">
        <v>722</v>
      </c>
      <c r="E16" s="42">
        <v>677</v>
      </c>
      <c r="F16" s="42">
        <v>750</v>
      </c>
      <c r="G16" s="42">
        <v>787</v>
      </c>
      <c r="H16" s="42">
        <v>802</v>
      </c>
      <c r="I16" s="42">
        <v>781</v>
      </c>
      <c r="J16" s="42">
        <v>725</v>
      </c>
      <c r="K16" s="42">
        <v>813</v>
      </c>
      <c r="L16" s="42">
        <v>731</v>
      </c>
      <c r="M16" s="42">
        <v>723</v>
      </c>
      <c r="N16" s="42">
        <v>912</v>
      </c>
      <c r="O16" s="42">
        <v>949</v>
      </c>
      <c r="P16" s="42">
        <v>1011</v>
      </c>
      <c r="Q16" s="42">
        <v>1020</v>
      </c>
      <c r="R16" s="42">
        <v>1024</v>
      </c>
      <c r="S16" s="42">
        <v>1030</v>
      </c>
      <c r="T16" s="42">
        <v>1078</v>
      </c>
      <c r="U16" s="135">
        <f>SUM(U7:U15)</f>
        <v>1431</v>
      </c>
      <c r="V16" s="43">
        <f>(Planning_Applications_received___Registered_Parks_and_Gardens_only[[#This Row],[2021/22]]-Planning_Applications_received___Registered_Parks_and_Gardens_only[[#This Row],[2003/04]])/Planning_Applications_received___Registered_Parks_and_Gardens_only[[#This Row],[2003/04]]</f>
        <v>0.90545938748335553</v>
      </c>
      <c r="W16" s="43">
        <f>(Planning_Applications_received___Registered_Parks_and_Gardens_only[[#This Row],[2021/22]]-Planning_Applications_received___Registered_Parks_and_Gardens_only[[#This Row],[2020/21]])/Planning_Applications_received___Registered_Parks_and_Gardens_only[[#This Row],[2020/21]]</f>
        <v>0.32745825602968459</v>
      </c>
      <c r="X16" s="43">
        <f>Planning_Applications_received___Registered_Parks_and_Gardens_only[[#This Row],[2021/22]]/U$16</f>
        <v>1</v>
      </c>
      <c r="Y16" s="44"/>
    </row>
    <row r="17" spans="2:2" s="37" customFormat="1" ht="12" x14ac:dyDescent="0.25">
      <c r="B17" s="37" t="s">
        <v>978</v>
      </c>
    </row>
    <row r="18" spans="2:2" s="37" customFormat="1" ht="12" x14ac:dyDescent="0.25">
      <c r="B18" s="37" t="s">
        <v>979</v>
      </c>
    </row>
  </sheetData>
  <mergeCells count="1">
    <mergeCell ref="B3:G3"/>
  </mergeCells>
  <hyperlinks>
    <hyperlink ref="B1" location="'Contents'!B7" display="⇐ Return to contents" xr:uid="{D7679DB2-F507-4B73-A937-52DF65CBA82B}"/>
  </hyperlinks>
  <pageMargins left="0.7" right="0.7" top="0.75" bottom="0.75" header="0.3" footer="0.3"/>
  <pageSetup paperSize="9" orientation="portrait" r:id="rId1"/>
  <tableParts count="1">
    <tablePart r:id="rId2"/>
  </tableParts>
  <extLst>
    <ext xmlns:x14="http://schemas.microsoft.com/office/spreadsheetml/2009/9/main" uri="{05C60535-1F16-4fd2-B633-F4F36F0B64E0}">
      <x14:sparklineGroups xmlns:xm="http://schemas.microsoft.com/office/excel/2006/main">
        <x14:sparklineGroup displayEmptyCellsAs="gap" xr2:uid="{AA9A2604-3569-46A8-8F4F-79B7972B53E6}">
          <x14:colorSeries rgb="FF376092"/>
          <x14:colorNegative rgb="FFD00000"/>
          <x14:colorAxis rgb="FF000000"/>
          <x14:colorMarkers rgb="FFD00000"/>
          <x14:colorFirst rgb="FFD00000"/>
          <x14:colorLast rgb="FFD00000"/>
          <x14:colorHigh rgb="FFD00000"/>
          <x14:colorLow rgb="FFD00000"/>
          <x14:sparklines>
            <x14:sparkline>
              <xm:f>'Parks and gardens applications'!C7:U7</xm:f>
              <xm:sqref>Y7</xm:sqref>
            </x14:sparkline>
            <x14:sparkline>
              <xm:f>'Parks and gardens applications'!C8:U8</xm:f>
              <xm:sqref>Y8</xm:sqref>
            </x14:sparkline>
            <x14:sparkline>
              <xm:f>'Parks and gardens applications'!C9:U9</xm:f>
              <xm:sqref>Y9</xm:sqref>
            </x14:sparkline>
            <x14:sparkline>
              <xm:f>'Parks and gardens applications'!C10:U10</xm:f>
              <xm:sqref>Y10</xm:sqref>
            </x14:sparkline>
            <x14:sparkline>
              <xm:f>'Parks and gardens applications'!C11:U11</xm:f>
              <xm:sqref>Y11</xm:sqref>
            </x14:sparkline>
            <x14:sparkline>
              <xm:f>'Parks and gardens applications'!C12:U12</xm:f>
              <xm:sqref>Y12</xm:sqref>
            </x14:sparkline>
            <x14:sparkline>
              <xm:f>'Parks and gardens applications'!C13:U13</xm:f>
              <xm:sqref>Y13</xm:sqref>
            </x14:sparkline>
            <x14:sparkline>
              <xm:f>'Parks and gardens applications'!C14:U14</xm:f>
              <xm:sqref>Y14</xm:sqref>
            </x14:sparkline>
            <x14:sparkline>
              <xm:f>'Parks and gardens applications'!C15:U15</xm:f>
              <xm:sqref>Y15</xm:sqref>
            </x14:sparkline>
            <x14:sparkline>
              <xm:f>'Parks and gardens applications'!C16:U16</xm:f>
              <xm:sqref>Y16</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AB5D4-0E5B-42FC-9C35-0259F454F7E8}">
  <sheetPr codeName="Sheet2"/>
  <dimension ref="A1:AX387"/>
  <sheetViews>
    <sheetView showGridLines="0" topLeftCell="C1" zoomScale="25" zoomScaleNormal="25" workbookViewId="0">
      <selection activeCell="AU7" sqref="AU7"/>
    </sheetView>
  </sheetViews>
  <sheetFormatPr defaultColWidth="9.140625" defaultRowHeight="15" outlineLevelCol="1" x14ac:dyDescent="0.25"/>
  <cols>
    <col min="1" max="1" width="12.28515625" hidden="1" customWidth="1" outlineLevel="1"/>
    <col min="2" max="2" width="27.28515625" customWidth="1" collapsed="1"/>
    <col min="3" max="3" width="29.5703125" customWidth="1"/>
    <col min="4" max="4" width="32.85546875" customWidth="1"/>
    <col min="5" max="49" width="13.5703125" customWidth="1"/>
    <col min="50" max="50" width="11.140625" customWidth="1"/>
  </cols>
  <sheetData>
    <row r="1" spans="1:50" x14ac:dyDescent="0.25">
      <c r="A1" s="16"/>
      <c r="B1" s="20" t="s">
        <v>7</v>
      </c>
    </row>
    <row r="2" spans="1:50" ht="31.5" x14ac:dyDescent="0.5">
      <c r="B2" s="22" t="s">
        <v>856</v>
      </c>
    </row>
    <row r="3" spans="1:50" ht="62.45" customHeight="1" x14ac:dyDescent="0.25">
      <c r="B3" s="198" t="s">
        <v>857</v>
      </c>
      <c r="C3" s="198"/>
      <c r="D3" s="198"/>
      <c r="E3" s="198"/>
      <c r="F3" s="198"/>
      <c r="G3" s="198"/>
      <c r="H3" s="19"/>
      <c r="I3" s="19"/>
      <c r="J3" s="19"/>
      <c r="K3" s="19"/>
      <c r="W3" s="19"/>
      <c r="X3" s="19"/>
      <c r="Y3" s="19"/>
      <c r="Z3" s="19"/>
      <c r="AA3" s="19"/>
      <c r="AB3" s="19"/>
      <c r="AC3" s="19"/>
      <c r="AD3" s="19"/>
      <c r="AE3" s="19"/>
      <c r="AF3" s="19"/>
      <c r="AG3" s="19"/>
      <c r="AH3" s="19"/>
      <c r="AI3" s="19"/>
      <c r="AJ3" s="19"/>
      <c r="AK3" s="19"/>
      <c r="AL3" s="19"/>
      <c r="AM3" s="19"/>
      <c r="AN3" s="19"/>
      <c r="AO3" s="19"/>
      <c r="AP3" s="19"/>
      <c r="AQ3" s="19"/>
    </row>
    <row r="4" spans="1:50" x14ac:dyDescent="0.25">
      <c r="A4" s="12"/>
      <c r="B4" s="12"/>
    </row>
    <row r="5" spans="1:50" s="88" customFormat="1" ht="44.25" customHeight="1" x14ac:dyDescent="0.3">
      <c r="A5" s="86"/>
      <c r="B5" s="171"/>
      <c r="C5" s="87"/>
      <c r="D5" s="87"/>
      <c r="E5" s="209" t="s">
        <v>858</v>
      </c>
      <c r="F5" s="210"/>
      <c r="G5" s="210"/>
      <c r="H5" s="210"/>
      <c r="I5" s="210"/>
      <c r="J5" s="210"/>
      <c r="K5" s="210"/>
      <c r="L5" s="210"/>
      <c r="M5" s="210"/>
      <c r="N5" s="210"/>
      <c r="O5" s="211"/>
      <c r="P5" s="209" t="s">
        <v>859</v>
      </c>
      <c r="Q5" s="210"/>
      <c r="R5" s="210"/>
      <c r="S5" s="210"/>
      <c r="T5" s="210"/>
      <c r="U5" s="210"/>
      <c r="V5" s="210"/>
      <c r="W5" s="210"/>
      <c r="X5" s="210"/>
      <c r="Y5" s="210"/>
      <c r="Z5" s="210"/>
      <c r="AA5" s="211"/>
      <c r="AB5" s="209" t="s">
        <v>860</v>
      </c>
      <c r="AC5" s="210"/>
      <c r="AD5" s="210"/>
      <c r="AE5" s="210"/>
      <c r="AF5" s="210"/>
      <c r="AG5" s="210"/>
      <c r="AH5" s="210"/>
      <c r="AI5" s="210"/>
      <c r="AJ5" s="210"/>
      <c r="AK5" s="210"/>
      <c r="AL5" s="210"/>
      <c r="AM5" s="211"/>
      <c r="AN5" s="210" t="s">
        <v>861</v>
      </c>
      <c r="AO5" s="210"/>
      <c r="AP5" s="210"/>
      <c r="AQ5" s="210"/>
      <c r="AR5" s="210"/>
      <c r="AS5" s="210"/>
      <c r="AT5" s="210"/>
      <c r="AU5" s="210"/>
      <c r="AV5" s="210"/>
      <c r="AW5" s="210"/>
      <c r="AX5" s="212"/>
    </row>
    <row r="6" spans="1:50" s="93" customFormat="1" ht="23.25" customHeight="1" x14ac:dyDescent="0.25">
      <c r="A6" s="89" t="s">
        <v>15</v>
      </c>
      <c r="B6" s="90" t="s">
        <v>16</v>
      </c>
      <c r="C6" s="91" t="s">
        <v>862</v>
      </c>
      <c r="D6" s="91" t="s">
        <v>18</v>
      </c>
      <c r="E6" s="152" t="s">
        <v>21</v>
      </c>
      <c r="F6" s="92" t="s">
        <v>22</v>
      </c>
      <c r="G6" s="92" t="s">
        <v>23</v>
      </c>
      <c r="H6" s="92" t="s">
        <v>24</v>
      </c>
      <c r="I6" s="92" t="s">
        <v>25</v>
      </c>
      <c r="J6" s="92" t="s">
        <v>26</v>
      </c>
      <c r="K6" s="92" t="s">
        <v>27</v>
      </c>
      <c r="L6" s="92" t="s">
        <v>28</v>
      </c>
      <c r="M6" s="92" t="s">
        <v>29</v>
      </c>
      <c r="N6" s="92" t="s">
        <v>30</v>
      </c>
      <c r="O6" s="153" t="s">
        <v>863</v>
      </c>
      <c r="P6" s="168" t="s">
        <v>864</v>
      </c>
      <c r="Q6" s="139" t="s">
        <v>865</v>
      </c>
      <c r="R6" s="139" t="s">
        <v>866</v>
      </c>
      <c r="S6" s="139" t="s">
        <v>867</v>
      </c>
      <c r="T6" s="139" t="s">
        <v>868</v>
      </c>
      <c r="U6" s="139" t="s">
        <v>869</v>
      </c>
      <c r="V6" s="139" t="s">
        <v>870</v>
      </c>
      <c r="W6" s="139" t="s">
        <v>871</v>
      </c>
      <c r="X6" s="139" t="s">
        <v>872</v>
      </c>
      <c r="Y6" s="139" t="s">
        <v>873</v>
      </c>
      <c r="Z6" s="139" t="s">
        <v>874</v>
      </c>
      <c r="AA6" s="169" t="s">
        <v>875</v>
      </c>
      <c r="AB6" s="168" t="s">
        <v>876</v>
      </c>
      <c r="AC6" s="139" t="s">
        <v>877</v>
      </c>
      <c r="AD6" s="139" t="s">
        <v>878</v>
      </c>
      <c r="AE6" s="139" t="s">
        <v>879</v>
      </c>
      <c r="AF6" s="139" t="s">
        <v>880</v>
      </c>
      <c r="AG6" s="139" t="s">
        <v>881</v>
      </c>
      <c r="AH6" s="139" t="s">
        <v>882</v>
      </c>
      <c r="AI6" s="139" t="s">
        <v>883</v>
      </c>
      <c r="AJ6" s="139" t="s">
        <v>884</v>
      </c>
      <c r="AK6" s="139" t="s">
        <v>885</v>
      </c>
      <c r="AL6" s="139" t="s">
        <v>886</v>
      </c>
      <c r="AM6" s="169" t="s">
        <v>887</v>
      </c>
      <c r="AN6" s="139" t="s">
        <v>888</v>
      </c>
      <c r="AO6" s="139" t="s">
        <v>889</v>
      </c>
      <c r="AP6" s="139" t="s">
        <v>890</v>
      </c>
      <c r="AQ6" s="139" t="s">
        <v>891</v>
      </c>
      <c r="AR6" s="139" t="s">
        <v>892</v>
      </c>
      <c r="AS6" s="139" t="s">
        <v>893</v>
      </c>
      <c r="AT6" s="139" t="s">
        <v>894</v>
      </c>
      <c r="AU6" s="139" t="s">
        <v>895</v>
      </c>
      <c r="AV6" s="139" t="s">
        <v>896</v>
      </c>
      <c r="AW6" s="139" t="s">
        <v>897</v>
      </c>
      <c r="AX6" s="145" t="s">
        <v>898</v>
      </c>
    </row>
    <row r="7" spans="1:50" x14ac:dyDescent="0.25">
      <c r="A7" s="94" t="s">
        <v>35</v>
      </c>
      <c r="B7" s="95" t="s">
        <v>771</v>
      </c>
      <c r="C7" s="95"/>
      <c r="D7" s="95" t="s">
        <v>899</v>
      </c>
      <c r="E7" s="154">
        <v>5</v>
      </c>
      <c r="F7" s="94">
        <v>5</v>
      </c>
      <c r="G7" s="94">
        <v>10</v>
      </c>
      <c r="H7" s="94">
        <v>10</v>
      </c>
      <c r="I7" s="31">
        <v>5</v>
      </c>
      <c r="J7" s="31">
        <v>2</v>
      </c>
      <c r="K7" s="31">
        <v>4</v>
      </c>
      <c r="L7" s="31">
        <v>7</v>
      </c>
      <c r="M7" s="31">
        <v>7</v>
      </c>
      <c r="N7" s="31">
        <v>9</v>
      </c>
      <c r="O7" s="155">
        <v>9</v>
      </c>
      <c r="P7" s="154" t="s">
        <v>53</v>
      </c>
      <c r="Q7" s="94" t="s">
        <v>53</v>
      </c>
      <c r="R7" s="94" t="s">
        <v>53</v>
      </c>
      <c r="S7" s="94" t="s">
        <v>53</v>
      </c>
      <c r="T7" s="94" t="s">
        <v>53</v>
      </c>
      <c r="U7" s="94" t="s">
        <v>53</v>
      </c>
      <c r="V7" s="94"/>
      <c r="W7" s="94"/>
      <c r="X7" s="94"/>
      <c r="Y7" s="94"/>
      <c r="Z7" s="94"/>
      <c r="AA7" s="155"/>
      <c r="AB7" s="154" t="s">
        <v>53</v>
      </c>
      <c r="AC7" s="94">
        <v>4</v>
      </c>
      <c r="AD7" s="94">
        <v>3</v>
      </c>
      <c r="AE7" s="94">
        <v>5</v>
      </c>
      <c r="AF7" s="94">
        <v>6</v>
      </c>
      <c r="AG7" s="94">
        <v>3</v>
      </c>
      <c r="AH7" s="94">
        <v>1</v>
      </c>
      <c r="AI7" s="94">
        <v>3</v>
      </c>
      <c r="AJ7" s="94">
        <v>6</v>
      </c>
      <c r="AK7" s="94">
        <v>4</v>
      </c>
      <c r="AL7" s="94">
        <v>7</v>
      </c>
      <c r="AM7" s="155">
        <v>7</v>
      </c>
      <c r="AN7" s="140">
        <v>1</v>
      </c>
      <c r="AO7" s="94">
        <v>2</v>
      </c>
      <c r="AP7" s="94">
        <v>5</v>
      </c>
      <c r="AQ7" s="94">
        <v>4</v>
      </c>
      <c r="AR7" s="94">
        <v>2</v>
      </c>
      <c r="AS7" s="94">
        <v>1</v>
      </c>
      <c r="AT7" s="94">
        <v>1</v>
      </c>
      <c r="AU7" s="94">
        <v>1</v>
      </c>
      <c r="AV7" s="96">
        <v>3</v>
      </c>
      <c r="AW7" s="96">
        <v>2</v>
      </c>
      <c r="AX7" s="146">
        <v>2</v>
      </c>
    </row>
    <row r="8" spans="1:50" x14ac:dyDescent="0.25">
      <c r="A8" s="97"/>
      <c r="B8" s="98" t="s">
        <v>771</v>
      </c>
      <c r="C8" s="98"/>
      <c r="D8" s="98" t="s">
        <v>900</v>
      </c>
      <c r="E8" s="156">
        <v>1</v>
      </c>
      <c r="F8" s="97" t="s">
        <v>53</v>
      </c>
      <c r="G8" s="97" t="s">
        <v>53</v>
      </c>
      <c r="H8" s="97" t="s">
        <v>53</v>
      </c>
      <c r="I8" s="97" t="s">
        <v>53</v>
      </c>
      <c r="J8" s="97"/>
      <c r="K8" s="97"/>
      <c r="L8" s="97"/>
      <c r="M8" s="97"/>
      <c r="N8" s="97"/>
      <c r="O8" s="157"/>
      <c r="P8" s="156" t="s">
        <v>53</v>
      </c>
      <c r="Q8" s="97" t="s">
        <v>53</v>
      </c>
      <c r="R8" s="97" t="s">
        <v>53</v>
      </c>
      <c r="S8" s="97" t="s">
        <v>53</v>
      </c>
      <c r="T8" s="97" t="s">
        <v>53</v>
      </c>
      <c r="U8" s="97" t="s">
        <v>53</v>
      </c>
      <c r="V8" s="97"/>
      <c r="W8" s="97"/>
      <c r="X8" s="97"/>
      <c r="Y8" s="97"/>
      <c r="Z8" s="97"/>
      <c r="AA8" s="157"/>
      <c r="AB8" s="156" t="s">
        <v>53</v>
      </c>
      <c r="AC8" s="97" t="s">
        <v>53</v>
      </c>
      <c r="AD8" s="97" t="s">
        <v>53</v>
      </c>
      <c r="AE8" s="97" t="s">
        <v>53</v>
      </c>
      <c r="AF8" s="97" t="s">
        <v>53</v>
      </c>
      <c r="AG8" s="97" t="s">
        <v>53</v>
      </c>
      <c r="AH8" s="97"/>
      <c r="AI8" s="97"/>
      <c r="AJ8" s="97"/>
      <c r="AK8" s="97"/>
      <c r="AL8" s="97"/>
      <c r="AM8" s="157"/>
      <c r="AN8" s="141">
        <v>1</v>
      </c>
      <c r="AO8" s="97" t="s">
        <v>53</v>
      </c>
      <c r="AP8" s="97" t="s">
        <v>53</v>
      </c>
      <c r="AQ8" s="97" t="s">
        <v>53</v>
      </c>
      <c r="AR8" s="97" t="s">
        <v>53</v>
      </c>
      <c r="AS8" s="97"/>
      <c r="AT8" s="97"/>
      <c r="AU8" s="97"/>
      <c r="AV8" s="99"/>
      <c r="AW8" s="99"/>
      <c r="AX8" s="99"/>
    </row>
    <row r="9" spans="1:50" x14ac:dyDescent="0.25">
      <c r="A9" s="97" t="s">
        <v>37</v>
      </c>
      <c r="B9" s="98" t="s">
        <v>771</v>
      </c>
      <c r="C9" s="98"/>
      <c r="D9" s="98" t="s">
        <v>901</v>
      </c>
      <c r="E9" s="156" t="s">
        <v>53</v>
      </c>
      <c r="F9" s="97">
        <v>7</v>
      </c>
      <c r="G9" s="97">
        <v>6</v>
      </c>
      <c r="H9" s="97">
        <v>10</v>
      </c>
      <c r="I9" s="100">
        <v>2</v>
      </c>
      <c r="J9" s="100">
        <v>16</v>
      </c>
      <c r="K9" s="100">
        <v>19</v>
      </c>
      <c r="L9" s="100">
        <v>22</v>
      </c>
      <c r="M9" s="100">
        <v>16</v>
      </c>
      <c r="N9" s="100">
        <v>25</v>
      </c>
      <c r="O9" s="158">
        <v>26</v>
      </c>
      <c r="P9" s="156" t="s">
        <v>53</v>
      </c>
      <c r="Q9" s="97" t="s">
        <v>53</v>
      </c>
      <c r="R9" s="97">
        <v>3</v>
      </c>
      <c r="S9" s="97">
        <v>1</v>
      </c>
      <c r="T9" s="97" t="s">
        <v>53</v>
      </c>
      <c r="U9" s="100">
        <v>1</v>
      </c>
      <c r="V9" s="100">
        <v>4</v>
      </c>
      <c r="W9" s="100">
        <v>4</v>
      </c>
      <c r="X9" s="100">
        <v>6</v>
      </c>
      <c r="Y9" s="100">
        <v>7</v>
      </c>
      <c r="Z9" s="100">
        <v>10</v>
      </c>
      <c r="AA9" s="158">
        <v>7</v>
      </c>
      <c r="AB9" s="156" t="s">
        <v>53</v>
      </c>
      <c r="AC9" s="97" t="s">
        <v>53</v>
      </c>
      <c r="AD9" s="97" t="s">
        <v>53</v>
      </c>
      <c r="AE9" s="97">
        <v>1</v>
      </c>
      <c r="AF9" s="97" t="s">
        <v>53</v>
      </c>
      <c r="AG9" s="100">
        <v>1</v>
      </c>
      <c r="AH9" s="100">
        <v>4</v>
      </c>
      <c r="AI9" s="100">
        <v>9</v>
      </c>
      <c r="AJ9" s="100">
        <v>4</v>
      </c>
      <c r="AK9" s="100">
        <v>2</v>
      </c>
      <c r="AL9" s="100">
        <v>4</v>
      </c>
      <c r="AM9" s="158">
        <v>1</v>
      </c>
      <c r="AN9" s="141" t="s">
        <v>53</v>
      </c>
      <c r="AO9" s="97">
        <v>4</v>
      </c>
      <c r="AP9" s="97">
        <v>4</v>
      </c>
      <c r="AQ9" s="97">
        <v>10</v>
      </c>
      <c r="AR9" s="97" t="s">
        <v>53</v>
      </c>
      <c r="AS9" s="97">
        <v>8</v>
      </c>
      <c r="AT9" s="97">
        <v>6</v>
      </c>
      <c r="AU9" s="97">
        <v>12</v>
      </c>
      <c r="AV9" s="99">
        <v>7</v>
      </c>
      <c r="AW9" s="99">
        <v>11</v>
      </c>
      <c r="AX9" s="147">
        <v>18</v>
      </c>
    </row>
    <row r="10" spans="1:50" x14ac:dyDescent="0.25">
      <c r="A10" s="97"/>
      <c r="B10" s="98" t="s">
        <v>771</v>
      </c>
      <c r="C10" s="98"/>
      <c r="D10" s="98" t="s">
        <v>738</v>
      </c>
      <c r="E10" s="156" t="s">
        <v>53</v>
      </c>
      <c r="F10" s="97" t="s">
        <v>53</v>
      </c>
      <c r="G10" s="97" t="s">
        <v>53</v>
      </c>
      <c r="H10" s="97">
        <v>3</v>
      </c>
      <c r="I10" s="97" t="s">
        <v>53</v>
      </c>
      <c r="J10" s="97"/>
      <c r="K10" s="97"/>
      <c r="L10" s="97"/>
      <c r="M10" s="97">
        <v>2</v>
      </c>
      <c r="N10" s="97"/>
      <c r="O10" s="157"/>
      <c r="P10" s="156" t="s">
        <v>53</v>
      </c>
      <c r="Q10" s="97" t="s">
        <v>53</v>
      </c>
      <c r="R10" s="97" t="s">
        <v>53</v>
      </c>
      <c r="S10" s="97" t="s">
        <v>53</v>
      </c>
      <c r="T10" s="97" t="s">
        <v>53</v>
      </c>
      <c r="U10" s="97" t="s">
        <v>53</v>
      </c>
      <c r="V10" s="97"/>
      <c r="W10" s="97"/>
      <c r="X10" s="97"/>
      <c r="Y10" s="97"/>
      <c r="Z10" s="97"/>
      <c r="AA10" s="157"/>
      <c r="AB10" s="156" t="s">
        <v>53</v>
      </c>
      <c r="AC10" s="97" t="s">
        <v>53</v>
      </c>
      <c r="AD10" s="97" t="s">
        <v>53</v>
      </c>
      <c r="AE10" s="97" t="s">
        <v>53</v>
      </c>
      <c r="AF10" s="97" t="s">
        <v>53</v>
      </c>
      <c r="AG10" s="97" t="s">
        <v>53</v>
      </c>
      <c r="AH10" s="97"/>
      <c r="AI10" s="97"/>
      <c r="AJ10" s="97"/>
      <c r="AK10" s="97"/>
      <c r="AL10" s="97"/>
      <c r="AM10" s="157"/>
      <c r="AN10" s="141" t="s">
        <v>53</v>
      </c>
      <c r="AO10" s="97" t="s">
        <v>53</v>
      </c>
      <c r="AP10" s="97" t="s">
        <v>53</v>
      </c>
      <c r="AQ10" s="97">
        <v>3</v>
      </c>
      <c r="AR10" s="97" t="s">
        <v>53</v>
      </c>
      <c r="AS10" s="97"/>
      <c r="AT10" s="97"/>
      <c r="AU10" s="97"/>
      <c r="AV10" s="99">
        <v>2</v>
      </c>
      <c r="AW10" s="99"/>
      <c r="AX10" s="99"/>
    </row>
    <row r="11" spans="1:50" x14ac:dyDescent="0.25">
      <c r="A11" s="101"/>
      <c r="B11" s="102" t="s">
        <v>771</v>
      </c>
      <c r="C11" s="102" t="s">
        <v>39</v>
      </c>
      <c r="D11" s="102"/>
      <c r="E11" s="159" t="s">
        <v>53</v>
      </c>
      <c r="F11" s="101" t="s">
        <v>53</v>
      </c>
      <c r="G11" s="101" t="s">
        <v>53</v>
      </c>
      <c r="H11" s="101" t="s">
        <v>53</v>
      </c>
      <c r="I11" s="101" t="s">
        <v>53</v>
      </c>
      <c r="J11" s="101"/>
      <c r="K11" s="101"/>
      <c r="L11" s="101"/>
      <c r="M11" s="101"/>
      <c r="N11" s="101"/>
      <c r="O11" s="160"/>
      <c r="P11" s="159" t="s">
        <v>53</v>
      </c>
      <c r="Q11" s="101" t="s">
        <v>53</v>
      </c>
      <c r="R11" s="101" t="s">
        <v>53</v>
      </c>
      <c r="S11" s="101" t="s">
        <v>53</v>
      </c>
      <c r="T11" s="101" t="s">
        <v>53</v>
      </c>
      <c r="U11" s="101" t="s">
        <v>53</v>
      </c>
      <c r="V11" s="101"/>
      <c r="W11" s="101"/>
      <c r="X11" s="101"/>
      <c r="Y11" s="101"/>
      <c r="Z11" s="101"/>
      <c r="AA11" s="160"/>
      <c r="AB11" s="159" t="s">
        <v>53</v>
      </c>
      <c r="AC11" s="101" t="s">
        <v>53</v>
      </c>
      <c r="AD11" s="101" t="s">
        <v>53</v>
      </c>
      <c r="AE11" s="101" t="s">
        <v>53</v>
      </c>
      <c r="AF11" s="101" t="s">
        <v>53</v>
      </c>
      <c r="AG11" s="101" t="s">
        <v>53</v>
      </c>
      <c r="AH11" s="101"/>
      <c r="AI11" s="101"/>
      <c r="AJ11" s="101"/>
      <c r="AK11" s="101"/>
      <c r="AL11" s="101"/>
      <c r="AM11" s="160"/>
      <c r="AN11" s="142" t="s">
        <v>53</v>
      </c>
      <c r="AO11" s="101" t="s">
        <v>53</v>
      </c>
      <c r="AP11" s="101" t="s">
        <v>53</v>
      </c>
      <c r="AQ11" s="101" t="s">
        <v>53</v>
      </c>
      <c r="AR11" s="101" t="s">
        <v>53</v>
      </c>
      <c r="AS11" s="101"/>
      <c r="AT11" s="101"/>
      <c r="AU11" s="101"/>
      <c r="AV11" s="103"/>
      <c r="AW11" s="103"/>
      <c r="AX11" s="103"/>
    </row>
    <row r="12" spans="1:50" x14ac:dyDescent="0.25">
      <c r="A12" s="97" t="s">
        <v>40</v>
      </c>
      <c r="B12" s="98" t="s">
        <v>771</v>
      </c>
      <c r="C12" s="98"/>
      <c r="D12" s="98" t="s">
        <v>41</v>
      </c>
      <c r="E12" s="156">
        <v>2</v>
      </c>
      <c r="F12" s="97">
        <v>1</v>
      </c>
      <c r="G12" s="97">
        <v>1</v>
      </c>
      <c r="H12" s="97">
        <v>1</v>
      </c>
      <c r="I12" s="97" t="s">
        <v>53</v>
      </c>
      <c r="J12" s="97">
        <v>3</v>
      </c>
      <c r="K12" s="97"/>
      <c r="L12" s="97"/>
      <c r="M12" s="97"/>
      <c r="N12" s="97">
        <v>3</v>
      </c>
      <c r="O12" s="157">
        <v>2</v>
      </c>
      <c r="P12" s="156">
        <v>2</v>
      </c>
      <c r="Q12" s="97">
        <v>2</v>
      </c>
      <c r="R12" s="97">
        <v>1</v>
      </c>
      <c r="S12" s="97">
        <v>1</v>
      </c>
      <c r="T12" s="97" t="s">
        <v>53</v>
      </c>
      <c r="U12" s="97" t="s">
        <v>53</v>
      </c>
      <c r="V12" s="97">
        <v>1</v>
      </c>
      <c r="W12" s="97"/>
      <c r="X12" s="97"/>
      <c r="Y12" s="97"/>
      <c r="Z12" s="97">
        <v>3</v>
      </c>
      <c r="AA12" s="157"/>
      <c r="AB12" s="156" t="s">
        <v>53</v>
      </c>
      <c r="AC12" s="97" t="s">
        <v>53</v>
      </c>
      <c r="AD12" s="97" t="s">
        <v>53</v>
      </c>
      <c r="AE12" s="97" t="s">
        <v>53</v>
      </c>
      <c r="AF12" s="97" t="s">
        <v>53</v>
      </c>
      <c r="AG12" s="97" t="s">
        <v>53</v>
      </c>
      <c r="AH12" s="97"/>
      <c r="AI12" s="97"/>
      <c r="AJ12" s="97"/>
      <c r="AK12" s="97"/>
      <c r="AL12" s="97"/>
      <c r="AM12" s="157"/>
      <c r="AN12" s="141" t="s">
        <v>53</v>
      </c>
      <c r="AO12" s="97" t="s">
        <v>53</v>
      </c>
      <c r="AP12" s="97" t="s">
        <v>53</v>
      </c>
      <c r="AQ12" s="97">
        <v>1</v>
      </c>
      <c r="AR12" s="97" t="s">
        <v>53</v>
      </c>
      <c r="AS12" s="97">
        <v>2</v>
      </c>
      <c r="AT12" s="97"/>
      <c r="AU12" s="97"/>
      <c r="AV12" s="99"/>
      <c r="AW12" s="99"/>
      <c r="AX12" s="99">
        <v>2</v>
      </c>
    </row>
    <row r="13" spans="1:50" x14ac:dyDescent="0.25">
      <c r="A13" s="97" t="s">
        <v>42</v>
      </c>
      <c r="B13" s="98" t="s">
        <v>771</v>
      </c>
      <c r="C13" s="98"/>
      <c r="D13" s="98" t="s">
        <v>902</v>
      </c>
      <c r="E13" s="156">
        <v>2</v>
      </c>
      <c r="F13" s="97">
        <v>3</v>
      </c>
      <c r="G13" s="97">
        <v>1</v>
      </c>
      <c r="H13" s="97">
        <v>2</v>
      </c>
      <c r="I13" s="97" t="s">
        <v>53</v>
      </c>
      <c r="J13" s="97"/>
      <c r="K13" s="97">
        <v>1</v>
      </c>
      <c r="L13" s="97"/>
      <c r="M13" s="97"/>
      <c r="N13" s="97"/>
      <c r="O13" s="157"/>
      <c r="P13" s="156" t="s">
        <v>53</v>
      </c>
      <c r="Q13" s="97" t="s">
        <v>53</v>
      </c>
      <c r="R13" s="97" t="s">
        <v>53</v>
      </c>
      <c r="S13" s="97" t="s">
        <v>53</v>
      </c>
      <c r="T13" s="97" t="s">
        <v>53</v>
      </c>
      <c r="U13" s="97" t="s">
        <v>53</v>
      </c>
      <c r="V13" s="97"/>
      <c r="W13" s="97"/>
      <c r="X13" s="97"/>
      <c r="Y13" s="97"/>
      <c r="Z13" s="97"/>
      <c r="AA13" s="157"/>
      <c r="AB13" s="156" t="s">
        <v>53</v>
      </c>
      <c r="AC13" s="97" t="s">
        <v>53</v>
      </c>
      <c r="AD13" s="97" t="s">
        <v>53</v>
      </c>
      <c r="AE13" s="97" t="s">
        <v>53</v>
      </c>
      <c r="AF13" s="97" t="s">
        <v>53</v>
      </c>
      <c r="AG13" s="97" t="s">
        <v>53</v>
      </c>
      <c r="AH13" s="97"/>
      <c r="AI13" s="97"/>
      <c r="AJ13" s="97"/>
      <c r="AK13" s="97"/>
      <c r="AL13" s="97"/>
      <c r="AM13" s="157"/>
      <c r="AN13" s="141">
        <v>2</v>
      </c>
      <c r="AO13" s="97">
        <v>3</v>
      </c>
      <c r="AP13" s="97">
        <v>1</v>
      </c>
      <c r="AQ13" s="97">
        <v>2</v>
      </c>
      <c r="AR13" s="97" t="s">
        <v>53</v>
      </c>
      <c r="AS13" s="97"/>
      <c r="AT13" s="97">
        <v>1</v>
      </c>
      <c r="AU13" s="97"/>
      <c r="AV13" s="99"/>
      <c r="AW13" s="99"/>
      <c r="AX13" s="99"/>
    </row>
    <row r="14" spans="1:50" x14ac:dyDescent="0.25">
      <c r="A14" s="97" t="s">
        <v>44</v>
      </c>
      <c r="B14" s="98" t="s">
        <v>771</v>
      </c>
      <c r="C14" s="98"/>
      <c r="D14" s="98" t="s">
        <v>45</v>
      </c>
      <c r="E14" s="156" t="s">
        <v>53</v>
      </c>
      <c r="F14" s="97" t="s">
        <v>53</v>
      </c>
      <c r="G14" s="97" t="s">
        <v>53</v>
      </c>
      <c r="H14" s="97" t="s">
        <v>53</v>
      </c>
      <c r="I14" s="97" t="s">
        <v>53</v>
      </c>
      <c r="J14" s="97"/>
      <c r="K14" s="97"/>
      <c r="L14" s="104" t="s">
        <v>903</v>
      </c>
      <c r="M14" s="104" t="s">
        <v>903</v>
      </c>
      <c r="N14" s="104" t="s">
        <v>903</v>
      </c>
      <c r="O14" s="161" t="s">
        <v>903</v>
      </c>
      <c r="P14" s="156" t="s">
        <v>53</v>
      </c>
      <c r="Q14" s="97" t="s">
        <v>53</v>
      </c>
      <c r="R14" s="97" t="s">
        <v>53</v>
      </c>
      <c r="S14" s="97" t="s">
        <v>53</v>
      </c>
      <c r="T14" s="97" t="s">
        <v>53</v>
      </c>
      <c r="U14" s="97" t="s">
        <v>53</v>
      </c>
      <c r="V14" s="97"/>
      <c r="W14" s="97"/>
      <c r="X14" s="104" t="s">
        <v>903</v>
      </c>
      <c r="Y14" s="104" t="s">
        <v>903</v>
      </c>
      <c r="Z14" s="104" t="s">
        <v>903</v>
      </c>
      <c r="AA14" s="161" t="s">
        <v>903</v>
      </c>
      <c r="AB14" s="156" t="s">
        <v>53</v>
      </c>
      <c r="AC14" s="97" t="s">
        <v>53</v>
      </c>
      <c r="AD14" s="97" t="s">
        <v>53</v>
      </c>
      <c r="AE14" s="97" t="s">
        <v>53</v>
      </c>
      <c r="AF14" s="97" t="s">
        <v>53</v>
      </c>
      <c r="AG14" s="97" t="s">
        <v>53</v>
      </c>
      <c r="AH14" s="97"/>
      <c r="AI14" s="97"/>
      <c r="AJ14" s="104" t="s">
        <v>903</v>
      </c>
      <c r="AK14" s="104" t="s">
        <v>903</v>
      </c>
      <c r="AL14" s="104" t="s">
        <v>903</v>
      </c>
      <c r="AM14" s="161" t="s">
        <v>903</v>
      </c>
      <c r="AN14" s="141" t="s">
        <v>53</v>
      </c>
      <c r="AO14" s="97" t="s">
        <v>53</v>
      </c>
      <c r="AP14" s="97" t="s">
        <v>53</v>
      </c>
      <c r="AQ14" s="97" t="s">
        <v>53</v>
      </c>
      <c r="AR14" s="97" t="s">
        <v>53</v>
      </c>
      <c r="AS14" s="97"/>
      <c r="AT14" s="97"/>
      <c r="AU14" s="104" t="s">
        <v>903</v>
      </c>
      <c r="AV14" s="105" t="s">
        <v>903</v>
      </c>
      <c r="AW14" s="105" t="s">
        <v>903</v>
      </c>
      <c r="AX14" s="105" t="s">
        <v>903</v>
      </c>
    </row>
    <row r="15" spans="1:50" x14ac:dyDescent="0.25">
      <c r="A15" s="97" t="s">
        <v>46</v>
      </c>
      <c r="B15" s="98" t="s">
        <v>771</v>
      </c>
      <c r="C15" s="98"/>
      <c r="D15" s="98" t="s">
        <v>47</v>
      </c>
      <c r="E15" s="156" t="s">
        <v>53</v>
      </c>
      <c r="F15" s="97" t="s">
        <v>53</v>
      </c>
      <c r="G15" s="97" t="s">
        <v>53</v>
      </c>
      <c r="H15" s="97" t="s">
        <v>53</v>
      </c>
      <c r="I15" s="97" t="s">
        <v>53</v>
      </c>
      <c r="J15" s="97"/>
      <c r="K15" s="97">
        <v>1</v>
      </c>
      <c r="L15" s="97"/>
      <c r="M15" s="97">
        <v>1</v>
      </c>
      <c r="N15" s="97"/>
      <c r="O15" s="157"/>
      <c r="P15" s="156" t="s">
        <v>53</v>
      </c>
      <c r="Q15" s="97" t="s">
        <v>53</v>
      </c>
      <c r="R15" s="97" t="s">
        <v>53</v>
      </c>
      <c r="S15" s="97" t="s">
        <v>53</v>
      </c>
      <c r="T15" s="97" t="s">
        <v>53</v>
      </c>
      <c r="U15" s="97" t="s">
        <v>53</v>
      </c>
      <c r="V15" s="97"/>
      <c r="W15" s="97"/>
      <c r="X15" s="97"/>
      <c r="Y15" s="97"/>
      <c r="Z15" s="97"/>
      <c r="AA15" s="157"/>
      <c r="AB15" s="156" t="s">
        <v>53</v>
      </c>
      <c r="AC15" s="97" t="s">
        <v>53</v>
      </c>
      <c r="AD15" s="97" t="s">
        <v>53</v>
      </c>
      <c r="AE15" s="97" t="s">
        <v>53</v>
      </c>
      <c r="AF15" s="97" t="s">
        <v>53</v>
      </c>
      <c r="AG15" s="97" t="s">
        <v>53</v>
      </c>
      <c r="AH15" s="97"/>
      <c r="AI15" s="97"/>
      <c r="AJ15" s="97"/>
      <c r="AK15" s="97"/>
      <c r="AL15" s="97"/>
      <c r="AM15" s="157"/>
      <c r="AN15" s="141" t="s">
        <v>53</v>
      </c>
      <c r="AO15" s="97" t="s">
        <v>53</v>
      </c>
      <c r="AP15" s="97" t="s">
        <v>53</v>
      </c>
      <c r="AQ15" s="97" t="s">
        <v>53</v>
      </c>
      <c r="AR15" s="97" t="s">
        <v>53</v>
      </c>
      <c r="AS15" s="97"/>
      <c r="AT15" s="97">
        <v>1</v>
      </c>
      <c r="AU15" s="97"/>
      <c r="AV15" s="99">
        <v>1</v>
      </c>
      <c r="AW15" s="99"/>
      <c r="AX15" s="99"/>
    </row>
    <row r="16" spans="1:50" x14ac:dyDescent="0.25">
      <c r="A16" s="97" t="s">
        <v>48</v>
      </c>
      <c r="B16" s="98" t="s">
        <v>771</v>
      </c>
      <c r="C16" s="98"/>
      <c r="D16" s="98" t="s">
        <v>49</v>
      </c>
      <c r="E16" s="156" t="s">
        <v>53</v>
      </c>
      <c r="F16" s="97">
        <v>1</v>
      </c>
      <c r="G16" s="97">
        <v>1</v>
      </c>
      <c r="H16" s="97" t="s">
        <v>53</v>
      </c>
      <c r="I16" s="97" t="s">
        <v>53</v>
      </c>
      <c r="J16" s="97">
        <v>1</v>
      </c>
      <c r="K16" s="97"/>
      <c r="L16" s="97">
        <v>2</v>
      </c>
      <c r="M16" s="97">
        <v>1</v>
      </c>
      <c r="N16" s="97"/>
      <c r="O16" s="157"/>
      <c r="P16" s="156" t="s">
        <v>53</v>
      </c>
      <c r="Q16" s="97" t="s">
        <v>53</v>
      </c>
      <c r="R16" s="97" t="s">
        <v>53</v>
      </c>
      <c r="S16" s="97" t="s">
        <v>53</v>
      </c>
      <c r="T16" s="97" t="s">
        <v>53</v>
      </c>
      <c r="U16" s="97" t="s">
        <v>53</v>
      </c>
      <c r="V16" s="97"/>
      <c r="W16" s="97"/>
      <c r="X16" s="97"/>
      <c r="Y16" s="97"/>
      <c r="Z16" s="97"/>
      <c r="AA16" s="157"/>
      <c r="AB16" s="156" t="s">
        <v>53</v>
      </c>
      <c r="AC16" s="97" t="s">
        <v>53</v>
      </c>
      <c r="AD16" s="97" t="s">
        <v>53</v>
      </c>
      <c r="AE16" s="97" t="s">
        <v>53</v>
      </c>
      <c r="AF16" s="97" t="s">
        <v>53</v>
      </c>
      <c r="AG16" s="97" t="s">
        <v>53</v>
      </c>
      <c r="AH16" s="97"/>
      <c r="AI16" s="97"/>
      <c r="AJ16" s="97"/>
      <c r="AK16" s="97"/>
      <c r="AL16" s="97"/>
      <c r="AM16" s="157"/>
      <c r="AN16" s="141" t="s">
        <v>53</v>
      </c>
      <c r="AO16" s="97">
        <v>1</v>
      </c>
      <c r="AP16" s="97">
        <v>1</v>
      </c>
      <c r="AQ16" s="97" t="s">
        <v>53</v>
      </c>
      <c r="AR16" s="97" t="s">
        <v>53</v>
      </c>
      <c r="AS16" s="97">
        <v>1</v>
      </c>
      <c r="AT16" s="97"/>
      <c r="AU16" s="97">
        <v>2</v>
      </c>
      <c r="AV16" s="99">
        <v>1</v>
      </c>
      <c r="AW16" s="99"/>
      <c r="AX16" s="99"/>
    </row>
    <row r="17" spans="1:50" x14ac:dyDescent="0.25">
      <c r="A17" s="101"/>
      <c r="B17" s="102" t="s">
        <v>771</v>
      </c>
      <c r="C17" s="102" t="s">
        <v>50</v>
      </c>
      <c r="D17" s="102"/>
      <c r="E17" s="159" t="s">
        <v>53</v>
      </c>
      <c r="F17" s="101" t="s">
        <v>53</v>
      </c>
      <c r="G17" s="101" t="s">
        <v>53</v>
      </c>
      <c r="H17" s="101" t="s">
        <v>53</v>
      </c>
      <c r="I17" s="101" t="s">
        <v>53</v>
      </c>
      <c r="J17" s="101"/>
      <c r="K17" s="101"/>
      <c r="L17" s="101"/>
      <c r="M17" s="101"/>
      <c r="N17" s="101"/>
      <c r="O17" s="160"/>
      <c r="P17" s="159" t="s">
        <v>53</v>
      </c>
      <c r="Q17" s="101" t="s">
        <v>53</v>
      </c>
      <c r="R17" s="101" t="s">
        <v>53</v>
      </c>
      <c r="S17" s="101" t="s">
        <v>53</v>
      </c>
      <c r="T17" s="101" t="s">
        <v>53</v>
      </c>
      <c r="U17" s="101" t="s">
        <v>53</v>
      </c>
      <c r="V17" s="101"/>
      <c r="W17" s="101"/>
      <c r="X17" s="101"/>
      <c r="Y17" s="101"/>
      <c r="Z17" s="101"/>
      <c r="AA17" s="160"/>
      <c r="AB17" s="159" t="s">
        <v>53</v>
      </c>
      <c r="AC17" s="101" t="s">
        <v>53</v>
      </c>
      <c r="AD17" s="101" t="s">
        <v>53</v>
      </c>
      <c r="AE17" s="101" t="s">
        <v>53</v>
      </c>
      <c r="AF17" s="101" t="s">
        <v>53</v>
      </c>
      <c r="AG17" s="101" t="s">
        <v>53</v>
      </c>
      <c r="AH17" s="101"/>
      <c r="AI17" s="101"/>
      <c r="AJ17" s="101"/>
      <c r="AK17" s="101"/>
      <c r="AL17" s="101"/>
      <c r="AM17" s="160"/>
      <c r="AN17" s="142" t="s">
        <v>53</v>
      </c>
      <c r="AO17" s="101" t="s">
        <v>53</v>
      </c>
      <c r="AP17" s="101" t="s">
        <v>53</v>
      </c>
      <c r="AQ17" s="101" t="s">
        <v>53</v>
      </c>
      <c r="AR17" s="101" t="s">
        <v>53</v>
      </c>
      <c r="AS17" s="101"/>
      <c r="AT17" s="101"/>
      <c r="AU17" s="101"/>
      <c r="AV17" s="103"/>
      <c r="AW17" s="103"/>
      <c r="AX17" s="103"/>
    </row>
    <row r="18" spans="1:50" x14ac:dyDescent="0.25">
      <c r="A18" s="97" t="s">
        <v>51</v>
      </c>
      <c r="B18" s="98" t="s">
        <v>771</v>
      </c>
      <c r="C18" s="98"/>
      <c r="D18" s="98" t="s">
        <v>52</v>
      </c>
      <c r="E18" s="156" t="s">
        <v>53</v>
      </c>
      <c r="F18" s="97">
        <v>1</v>
      </c>
      <c r="G18" s="97" t="s">
        <v>53</v>
      </c>
      <c r="H18" s="97">
        <v>2</v>
      </c>
      <c r="I18" s="100">
        <v>1</v>
      </c>
      <c r="J18" s="100"/>
      <c r="K18" s="100">
        <v>1</v>
      </c>
      <c r="L18" s="100"/>
      <c r="M18" s="100">
        <v>2</v>
      </c>
      <c r="N18" s="100">
        <v>2</v>
      </c>
      <c r="O18" s="158">
        <v>4</v>
      </c>
      <c r="P18" s="156" t="s">
        <v>53</v>
      </c>
      <c r="Q18" s="97" t="s">
        <v>53</v>
      </c>
      <c r="R18" s="97" t="s">
        <v>53</v>
      </c>
      <c r="S18" s="97" t="s">
        <v>53</v>
      </c>
      <c r="T18" s="97" t="s">
        <v>53</v>
      </c>
      <c r="U18" s="97" t="s">
        <v>53</v>
      </c>
      <c r="V18" s="97"/>
      <c r="W18" s="97"/>
      <c r="X18" s="97"/>
      <c r="Y18" s="97"/>
      <c r="Z18" s="97"/>
      <c r="AA18" s="158"/>
      <c r="AB18" s="156" t="s">
        <v>53</v>
      </c>
      <c r="AC18" s="97" t="s">
        <v>53</v>
      </c>
      <c r="AD18" s="97" t="s">
        <v>53</v>
      </c>
      <c r="AE18" s="97" t="s">
        <v>53</v>
      </c>
      <c r="AF18" s="97" t="s">
        <v>53</v>
      </c>
      <c r="AG18" s="97" t="s">
        <v>53</v>
      </c>
      <c r="AH18" s="97"/>
      <c r="AI18" s="97"/>
      <c r="AJ18" s="97"/>
      <c r="AK18" s="97"/>
      <c r="AL18" s="97"/>
      <c r="AM18" s="158"/>
      <c r="AN18" s="141" t="s">
        <v>53</v>
      </c>
      <c r="AO18" s="97">
        <v>1</v>
      </c>
      <c r="AP18" s="97" t="s">
        <v>53</v>
      </c>
      <c r="AQ18" s="97">
        <v>2</v>
      </c>
      <c r="AR18" s="100">
        <v>1</v>
      </c>
      <c r="AS18" s="100"/>
      <c r="AT18" s="100">
        <v>1</v>
      </c>
      <c r="AU18" s="97"/>
      <c r="AV18" s="99">
        <v>2</v>
      </c>
      <c r="AW18" s="99">
        <v>2</v>
      </c>
      <c r="AX18" s="147">
        <v>4</v>
      </c>
    </row>
    <row r="19" spans="1:50" x14ac:dyDescent="0.25">
      <c r="A19" s="97" t="s">
        <v>54</v>
      </c>
      <c r="B19" s="98" t="s">
        <v>771</v>
      </c>
      <c r="C19" s="98"/>
      <c r="D19" s="98" t="s">
        <v>55</v>
      </c>
      <c r="E19" s="156" t="s">
        <v>53</v>
      </c>
      <c r="F19" s="97" t="s">
        <v>53</v>
      </c>
      <c r="G19" s="97">
        <v>3</v>
      </c>
      <c r="H19" s="97" t="s">
        <v>53</v>
      </c>
      <c r="I19" s="97" t="s">
        <v>53</v>
      </c>
      <c r="J19" s="97"/>
      <c r="K19" s="97">
        <v>2</v>
      </c>
      <c r="L19" s="97"/>
      <c r="M19" s="97">
        <v>1</v>
      </c>
      <c r="N19" s="97"/>
      <c r="O19" s="157"/>
      <c r="P19" s="156" t="s">
        <v>53</v>
      </c>
      <c r="Q19" s="97" t="s">
        <v>53</v>
      </c>
      <c r="R19" s="97" t="s">
        <v>53</v>
      </c>
      <c r="S19" s="97" t="s">
        <v>53</v>
      </c>
      <c r="T19" s="97" t="s">
        <v>53</v>
      </c>
      <c r="U19" s="97" t="s">
        <v>53</v>
      </c>
      <c r="V19" s="97"/>
      <c r="W19" s="97"/>
      <c r="X19" s="97"/>
      <c r="Y19" s="97"/>
      <c r="Z19" s="97"/>
      <c r="AA19" s="157"/>
      <c r="AB19" s="156" t="s">
        <v>53</v>
      </c>
      <c r="AC19" s="97" t="s">
        <v>53</v>
      </c>
      <c r="AD19" s="97" t="s">
        <v>53</v>
      </c>
      <c r="AE19" s="97">
        <v>2</v>
      </c>
      <c r="AF19" s="97" t="s">
        <v>53</v>
      </c>
      <c r="AG19" s="97" t="s">
        <v>53</v>
      </c>
      <c r="AH19" s="97"/>
      <c r="AI19" s="97"/>
      <c r="AJ19" s="97"/>
      <c r="AK19" s="97"/>
      <c r="AL19" s="97"/>
      <c r="AM19" s="157"/>
      <c r="AN19" s="141" t="s">
        <v>53</v>
      </c>
      <c r="AO19" s="97" t="s">
        <v>53</v>
      </c>
      <c r="AP19" s="97">
        <v>1</v>
      </c>
      <c r="AQ19" s="97" t="s">
        <v>53</v>
      </c>
      <c r="AR19" s="97" t="s">
        <v>53</v>
      </c>
      <c r="AS19" s="97"/>
      <c r="AT19" s="97">
        <v>2</v>
      </c>
      <c r="AU19" s="97"/>
      <c r="AV19" s="99">
        <v>1</v>
      </c>
      <c r="AW19" s="99"/>
      <c r="AX19" s="99"/>
    </row>
    <row r="20" spans="1:50" x14ac:dyDescent="0.25">
      <c r="A20" s="97" t="s">
        <v>56</v>
      </c>
      <c r="B20" s="98" t="s">
        <v>771</v>
      </c>
      <c r="C20" s="98"/>
      <c r="D20" s="98" t="s">
        <v>57</v>
      </c>
      <c r="E20" s="156" t="s">
        <v>53</v>
      </c>
      <c r="F20" s="97">
        <v>1</v>
      </c>
      <c r="G20" s="97" t="s">
        <v>53</v>
      </c>
      <c r="H20" s="97">
        <v>2</v>
      </c>
      <c r="I20" s="97" t="s">
        <v>53</v>
      </c>
      <c r="J20" s="97"/>
      <c r="K20" s="97"/>
      <c r="L20" s="97"/>
      <c r="M20" s="97"/>
      <c r="N20" s="97"/>
      <c r="O20" s="157"/>
      <c r="P20" s="156" t="s">
        <v>53</v>
      </c>
      <c r="Q20" s="97" t="s">
        <v>53</v>
      </c>
      <c r="R20" s="97" t="s">
        <v>53</v>
      </c>
      <c r="S20" s="97" t="s">
        <v>53</v>
      </c>
      <c r="T20" s="97" t="s">
        <v>53</v>
      </c>
      <c r="U20" s="97" t="s">
        <v>53</v>
      </c>
      <c r="V20" s="97"/>
      <c r="W20" s="97"/>
      <c r="X20" s="97"/>
      <c r="Y20" s="97"/>
      <c r="Z20" s="97"/>
      <c r="AA20" s="157"/>
      <c r="AB20" s="156" t="s">
        <v>53</v>
      </c>
      <c r="AC20" s="97" t="s">
        <v>53</v>
      </c>
      <c r="AD20" s="97" t="s">
        <v>53</v>
      </c>
      <c r="AE20" s="97" t="s">
        <v>53</v>
      </c>
      <c r="AF20" s="97" t="s">
        <v>53</v>
      </c>
      <c r="AG20" s="97" t="s">
        <v>53</v>
      </c>
      <c r="AH20" s="97"/>
      <c r="AI20" s="97"/>
      <c r="AJ20" s="97"/>
      <c r="AK20" s="97"/>
      <c r="AL20" s="97"/>
      <c r="AM20" s="157"/>
      <c r="AN20" s="141" t="s">
        <v>53</v>
      </c>
      <c r="AO20" s="97">
        <v>1</v>
      </c>
      <c r="AP20" s="97" t="s">
        <v>53</v>
      </c>
      <c r="AQ20" s="97">
        <v>2</v>
      </c>
      <c r="AR20" s="97" t="s">
        <v>53</v>
      </c>
      <c r="AS20" s="97"/>
      <c r="AT20" s="97"/>
      <c r="AU20" s="97"/>
      <c r="AV20" s="99"/>
      <c r="AW20" s="99"/>
      <c r="AX20" s="99"/>
    </row>
    <row r="21" spans="1:50" x14ac:dyDescent="0.25">
      <c r="A21" s="97" t="s">
        <v>58</v>
      </c>
      <c r="B21" s="98" t="s">
        <v>771</v>
      </c>
      <c r="C21" s="98"/>
      <c r="D21" s="98" t="s">
        <v>788</v>
      </c>
      <c r="E21" s="156">
        <v>2</v>
      </c>
      <c r="F21" s="97" t="s">
        <v>53</v>
      </c>
      <c r="G21" s="97" t="s">
        <v>53</v>
      </c>
      <c r="H21" s="97">
        <v>2</v>
      </c>
      <c r="I21" s="100">
        <v>2</v>
      </c>
      <c r="J21" s="100"/>
      <c r="K21" s="100">
        <v>2</v>
      </c>
      <c r="L21" s="100"/>
      <c r="M21" s="100">
        <v>2</v>
      </c>
      <c r="N21" s="100"/>
      <c r="O21" s="158">
        <v>5</v>
      </c>
      <c r="P21" s="156" t="s">
        <v>53</v>
      </c>
      <c r="Q21" s="97" t="s">
        <v>53</v>
      </c>
      <c r="R21" s="97" t="s">
        <v>53</v>
      </c>
      <c r="S21" s="97" t="s">
        <v>53</v>
      </c>
      <c r="T21" s="97" t="s">
        <v>53</v>
      </c>
      <c r="U21" s="97" t="s">
        <v>53</v>
      </c>
      <c r="V21" s="97"/>
      <c r="W21" s="97"/>
      <c r="X21" s="97"/>
      <c r="Y21" s="97"/>
      <c r="Z21" s="97"/>
      <c r="AA21" s="158"/>
      <c r="AB21" s="156" t="s">
        <v>53</v>
      </c>
      <c r="AC21" s="97" t="s">
        <v>53</v>
      </c>
      <c r="AD21" s="97" t="s">
        <v>53</v>
      </c>
      <c r="AE21" s="97" t="s">
        <v>53</v>
      </c>
      <c r="AF21" s="97" t="s">
        <v>53</v>
      </c>
      <c r="AG21" s="97" t="s">
        <v>53</v>
      </c>
      <c r="AH21" s="97"/>
      <c r="AI21" s="97"/>
      <c r="AJ21" s="97"/>
      <c r="AK21" s="97"/>
      <c r="AL21" s="97"/>
      <c r="AM21" s="158"/>
      <c r="AN21" s="141">
        <v>2</v>
      </c>
      <c r="AO21" s="97" t="s">
        <v>53</v>
      </c>
      <c r="AP21" s="97" t="s">
        <v>53</v>
      </c>
      <c r="AQ21" s="97">
        <v>2</v>
      </c>
      <c r="AR21" s="100">
        <v>2</v>
      </c>
      <c r="AS21" s="100"/>
      <c r="AT21" s="100">
        <v>2</v>
      </c>
      <c r="AU21" s="97"/>
      <c r="AV21" s="99">
        <v>2</v>
      </c>
      <c r="AW21" s="99"/>
      <c r="AX21" s="147">
        <v>5</v>
      </c>
    </row>
    <row r="22" spans="1:50" x14ac:dyDescent="0.25">
      <c r="A22" s="97" t="s">
        <v>60</v>
      </c>
      <c r="B22" s="98" t="s">
        <v>771</v>
      </c>
      <c r="C22" s="98"/>
      <c r="D22" s="98" t="s">
        <v>904</v>
      </c>
      <c r="E22" s="156" t="s">
        <v>53</v>
      </c>
      <c r="F22" s="97">
        <v>4</v>
      </c>
      <c r="G22" s="97">
        <v>4</v>
      </c>
      <c r="H22" s="97">
        <v>4</v>
      </c>
      <c r="I22" s="97" t="s">
        <v>53</v>
      </c>
      <c r="J22" s="97">
        <v>1</v>
      </c>
      <c r="K22" s="97">
        <v>3</v>
      </c>
      <c r="L22" s="97"/>
      <c r="M22" s="97"/>
      <c r="N22" s="97">
        <v>7</v>
      </c>
      <c r="O22" s="157">
        <v>6</v>
      </c>
      <c r="P22" s="156" t="s">
        <v>53</v>
      </c>
      <c r="Q22" s="97" t="s">
        <v>53</v>
      </c>
      <c r="R22" s="97" t="s">
        <v>53</v>
      </c>
      <c r="S22" s="97" t="s">
        <v>53</v>
      </c>
      <c r="T22" s="97" t="s">
        <v>53</v>
      </c>
      <c r="U22" s="97" t="s">
        <v>53</v>
      </c>
      <c r="V22" s="97"/>
      <c r="W22" s="97"/>
      <c r="X22" s="97"/>
      <c r="Y22" s="97"/>
      <c r="Z22" s="97"/>
      <c r="AA22" s="157"/>
      <c r="AB22" s="156" t="s">
        <v>53</v>
      </c>
      <c r="AC22" s="97" t="s">
        <v>53</v>
      </c>
      <c r="AD22" s="97">
        <v>4</v>
      </c>
      <c r="AE22" s="97">
        <v>4</v>
      </c>
      <c r="AF22" s="97">
        <v>4</v>
      </c>
      <c r="AG22" s="97" t="s">
        <v>53</v>
      </c>
      <c r="AH22" s="97">
        <v>1</v>
      </c>
      <c r="AI22" s="97">
        <v>3</v>
      </c>
      <c r="AJ22" s="97"/>
      <c r="AK22" s="97"/>
      <c r="AL22" s="97">
        <v>7</v>
      </c>
      <c r="AM22" s="157">
        <v>6</v>
      </c>
      <c r="AN22" s="141" t="s">
        <v>53</v>
      </c>
      <c r="AO22" s="97" t="s">
        <v>53</v>
      </c>
      <c r="AP22" s="97" t="s">
        <v>53</v>
      </c>
      <c r="AQ22" s="97" t="s">
        <v>53</v>
      </c>
      <c r="AR22" s="97" t="s">
        <v>53</v>
      </c>
      <c r="AS22" s="97"/>
      <c r="AT22" s="97"/>
      <c r="AU22" s="97"/>
      <c r="AV22" s="99"/>
      <c r="AW22" s="99"/>
      <c r="AX22" s="99"/>
    </row>
    <row r="23" spans="1:50" s="12" customFormat="1" x14ac:dyDescent="0.25">
      <c r="A23" s="106"/>
      <c r="B23" s="107" t="s">
        <v>905</v>
      </c>
      <c r="C23" s="107"/>
      <c r="D23" s="107"/>
      <c r="E23" s="162">
        <v>12</v>
      </c>
      <c r="F23" s="108">
        <v>23</v>
      </c>
      <c r="G23" s="108">
        <v>26</v>
      </c>
      <c r="H23" s="108">
        <v>36</v>
      </c>
      <c r="I23" s="109">
        <v>10</v>
      </c>
      <c r="J23" s="109">
        <v>23</v>
      </c>
      <c r="K23" s="109">
        <v>33</v>
      </c>
      <c r="L23" s="109">
        <v>31</v>
      </c>
      <c r="M23" s="109">
        <v>32</v>
      </c>
      <c r="N23" s="109">
        <v>46</v>
      </c>
      <c r="O23" s="163">
        <v>52</v>
      </c>
      <c r="P23" s="170">
        <v>2</v>
      </c>
      <c r="Q23" s="109">
        <v>2</v>
      </c>
      <c r="R23" s="109">
        <v>4</v>
      </c>
      <c r="S23" s="109">
        <v>2</v>
      </c>
      <c r="T23" s="109">
        <v>0</v>
      </c>
      <c r="U23" s="109">
        <v>1</v>
      </c>
      <c r="V23" s="109">
        <v>5</v>
      </c>
      <c r="W23" s="109">
        <v>4</v>
      </c>
      <c r="X23" s="109">
        <v>6</v>
      </c>
      <c r="Y23" s="109">
        <v>7</v>
      </c>
      <c r="Z23" s="109">
        <v>13</v>
      </c>
      <c r="AA23" s="163">
        <v>7</v>
      </c>
      <c r="AB23" s="170">
        <v>0</v>
      </c>
      <c r="AC23" s="109">
        <v>4</v>
      </c>
      <c r="AD23" s="109">
        <v>7</v>
      </c>
      <c r="AE23" s="109">
        <v>12</v>
      </c>
      <c r="AF23" s="109">
        <v>10</v>
      </c>
      <c r="AG23" s="109">
        <v>4</v>
      </c>
      <c r="AH23" s="109">
        <v>6</v>
      </c>
      <c r="AI23" s="109">
        <v>15</v>
      </c>
      <c r="AJ23" s="109">
        <v>10</v>
      </c>
      <c r="AK23" s="109">
        <v>6</v>
      </c>
      <c r="AL23" s="109">
        <v>18</v>
      </c>
      <c r="AM23" s="163">
        <v>14</v>
      </c>
      <c r="AN23" s="143">
        <v>6</v>
      </c>
      <c r="AO23" s="109">
        <v>12</v>
      </c>
      <c r="AP23" s="109">
        <v>12</v>
      </c>
      <c r="AQ23" s="109">
        <v>26</v>
      </c>
      <c r="AR23" s="109">
        <v>5</v>
      </c>
      <c r="AS23" s="109">
        <v>12</v>
      </c>
      <c r="AT23" s="109">
        <v>14</v>
      </c>
      <c r="AU23" s="109">
        <v>15</v>
      </c>
      <c r="AV23" s="109">
        <v>19</v>
      </c>
      <c r="AW23" s="109">
        <v>15</v>
      </c>
      <c r="AX23" s="148">
        <v>31</v>
      </c>
    </row>
    <row r="24" spans="1:50" x14ac:dyDescent="0.25">
      <c r="A24" s="101"/>
      <c r="B24" s="102" t="s">
        <v>772</v>
      </c>
      <c r="C24" s="102" t="s">
        <v>64</v>
      </c>
      <c r="D24" s="102"/>
      <c r="E24" s="159" t="s">
        <v>53</v>
      </c>
      <c r="F24" s="101" t="s">
        <v>53</v>
      </c>
      <c r="G24" s="101" t="s">
        <v>53</v>
      </c>
      <c r="H24" s="101" t="s">
        <v>53</v>
      </c>
      <c r="I24" s="101" t="s">
        <v>53</v>
      </c>
      <c r="J24" s="101"/>
      <c r="K24" s="101"/>
      <c r="L24" s="101"/>
      <c r="M24" s="101"/>
      <c r="N24" s="101"/>
      <c r="O24" s="160"/>
      <c r="P24" s="159" t="s">
        <v>53</v>
      </c>
      <c r="Q24" s="101" t="s">
        <v>53</v>
      </c>
      <c r="R24" s="101" t="s">
        <v>53</v>
      </c>
      <c r="S24" s="101" t="s">
        <v>53</v>
      </c>
      <c r="T24" s="101" t="s">
        <v>53</v>
      </c>
      <c r="U24" s="101" t="s">
        <v>53</v>
      </c>
      <c r="V24" s="101"/>
      <c r="W24" s="101"/>
      <c r="X24" s="101"/>
      <c r="Y24" s="101"/>
      <c r="Z24" s="101"/>
      <c r="AA24" s="160"/>
      <c r="AB24" s="159" t="s">
        <v>53</v>
      </c>
      <c r="AC24" s="101" t="s">
        <v>53</v>
      </c>
      <c r="AD24" s="101" t="s">
        <v>53</v>
      </c>
      <c r="AE24" s="101" t="s">
        <v>53</v>
      </c>
      <c r="AF24" s="101" t="s">
        <v>53</v>
      </c>
      <c r="AG24" s="101" t="s">
        <v>53</v>
      </c>
      <c r="AH24" s="101"/>
      <c r="AI24" s="101"/>
      <c r="AJ24" s="101"/>
      <c r="AK24" s="101"/>
      <c r="AL24" s="101"/>
      <c r="AM24" s="160"/>
      <c r="AN24" s="142" t="s">
        <v>53</v>
      </c>
      <c r="AO24" s="101" t="s">
        <v>53</v>
      </c>
      <c r="AP24" s="101" t="s">
        <v>53</v>
      </c>
      <c r="AQ24" s="101" t="s">
        <v>53</v>
      </c>
      <c r="AR24" s="101" t="s">
        <v>53</v>
      </c>
      <c r="AS24" s="101"/>
      <c r="AT24" s="101"/>
      <c r="AU24" s="101"/>
      <c r="AV24" s="103"/>
      <c r="AW24" s="103"/>
      <c r="AX24" s="103"/>
    </row>
    <row r="25" spans="1:50" x14ac:dyDescent="0.25">
      <c r="A25" s="97" t="s">
        <v>65</v>
      </c>
      <c r="B25" s="98" t="s">
        <v>772</v>
      </c>
      <c r="C25" s="98"/>
      <c r="D25" s="98" t="s">
        <v>66</v>
      </c>
      <c r="E25" s="156" t="s">
        <v>53</v>
      </c>
      <c r="F25" s="97">
        <v>3</v>
      </c>
      <c r="G25" s="97">
        <v>6</v>
      </c>
      <c r="H25" s="97">
        <v>6</v>
      </c>
      <c r="I25" s="100">
        <v>7</v>
      </c>
      <c r="J25" s="100">
        <v>2</v>
      </c>
      <c r="K25" s="100">
        <v>11</v>
      </c>
      <c r="L25" s="100">
        <v>11</v>
      </c>
      <c r="M25" s="100">
        <v>6</v>
      </c>
      <c r="N25" s="100">
        <v>6</v>
      </c>
      <c r="O25" s="158">
        <v>7</v>
      </c>
      <c r="P25" s="156" t="s">
        <v>53</v>
      </c>
      <c r="Q25" s="97" t="s">
        <v>53</v>
      </c>
      <c r="R25" s="97" t="s">
        <v>53</v>
      </c>
      <c r="S25" s="97" t="s">
        <v>53</v>
      </c>
      <c r="T25" s="97" t="s">
        <v>53</v>
      </c>
      <c r="U25" s="97" t="s">
        <v>53</v>
      </c>
      <c r="V25" s="97"/>
      <c r="W25" s="97">
        <v>1</v>
      </c>
      <c r="X25" s="97"/>
      <c r="Y25" s="97"/>
      <c r="Z25" s="97"/>
      <c r="AA25" s="158"/>
      <c r="AB25" s="156" t="s">
        <v>53</v>
      </c>
      <c r="AC25" s="97" t="s">
        <v>53</v>
      </c>
      <c r="AD25" s="97">
        <v>1</v>
      </c>
      <c r="AE25" s="97">
        <v>2</v>
      </c>
      <c r="AF25" s="97" t="s">
        <v>53</v>
      </c>
      <c r="AG25" s="100">
        <v>2</v>
      </c>
      <c r="AH25" s="100"/>
      <c r="AI25" s="100">
        <v>1</v>
      </c>
      <c r="AJ25" s="100">
        <v>4</v>
      </c>
      <c r="AK25" s="100">
        <v>2</v>
      </c>
      <c r="AL25" s="100">
        <v>2</v>
      </c>
      <c r="AM25" s="158">
        <v>1</v>
      </c>
      <c r="AN25" s="141">
        <v>2</v>
      </c>
      <c r="AO25" s="97">
        <v>2</v>
      </c>
      <c r="AP25" s="97">
        <v>4</v>
      </c>
      <c r="AQ25" s="97">
        <v>6</v>
      </c>
      <c r="AR25" s="97">
        <v>5</v>
      </c>
      <c r="AS25" s="97">
        <v>2</v>
      </c>
      <c r="AT25" s="97">
        <v>9</v>
      </c>
      <c r="AU25" s="97">
        <v>7</v>
      </c>
      <c r="AV25" s="99">
        <v>4</v>
      </c>
      <c r="AW25" s="99">
        <v>4</v>
      </c>
      <c r="AX25" s="147">
        <v>6</v>
      </c>
    </row>
    <row r="26" spans="1:50" x14ac:dyDescent="0.25">
      <c r="A26" s="97" t="s">
        <v>67</v>
      </c>
      <c r="B26" s="98" t="s">
        <v>772</v>
      </c>
      <c r="C26" s="98"/>
      <c r="D26" s="98" t="s">
        <v>789</v>
      </c>
      <c r="E26" s="156" t="s">
        <v>53</v>
      </c>
      <c r="F26" s="97" t="s">
        <v>53</v>
      </c>
      <c r="G26" s="97">
        <v>1</v>
      </c>
      <c r="H26" s="97" t="s">
        <v>53</v>
      </c>
      <c r="I26" s="100">
        <v>1</v>
      </c>
      <c r="J26" s="100">
        <v>1</v>
      </c>
      <c r="K26" s="100"/>
      <c r="L26" s="100">
        <v>1</v>
      </c>
      <c r="M26" s="100">
        <v>2</v>
      </c>
      <c r="N26" s="100">
        <v>10</v>
      </c>
      <c r="O26" s="158">
        <v>14</v>
      </c>
      <c r="P26" s="156" t="s">
        <v>53</v>
      </c>
      <c r="Q26" s="97" t="s">
        <v>53</v>
      </c>
      <c r="R26" s="97" t="s">
        <v>53</v>
      </c>
      <c r="S26" s="97" t="s">
        <v>53</v>
      </c>
      <c r="T26" s="97" t="s">
        <v>53</v>
      </c>
      <c r="U26" s="97" t="s">
        <v>53</v>
      </c>
      <c r="V26" s="97"/>
      <c r="W26" s="97"/>
      <c r="X26" s="97"/>
      <c r="Y26" s="97"/>
      <c r="Z26" s="97"/>
      <c r="AA26" s="158"/>
      <c r="AB26" s="156" t="s">
        <v>53</v>
      </c>
      <c r="AC26" s="97">
        <v>3</v>
      </c>
      <c r="AD26" s="97" t="s">
        <v>53</v>
      </c>
      <c r="AE26" s="97" t="s">
        <v>53</v>
      </c>
      <c r="AF26" s="97" t="s">
        <v>53</v>
      </c>
      <c r="AG26" s="100">
        <v>1</v>
      </c>
      <c r="AH26" s="100"/>
      <c r="AI26" s="100"/>
      <c r="AJ26" s="100"/>
      <c r="AK26" s="100">
        <v>1</v>
      </c>
      <c r="AL26" s="100">
        <v>7</v>
      </c>
      <c r="AM26" s="158">
        <v>5</v>
      </c>
      <c r="AN26" s="141" t="s">
        <v>53</v>
      </c>
      <c r="AO26" s="97" t="s">
        <v>53</v>
      </c>
      <c r="AP26" s="97">
        <v>1</v>
      </c>
      <c r="AQ26" s="97" t="s">
        <v>53</v>
      </c>
      <c r="AR26" s="97" t="s">
        <v>53</v>
      </c>
      <c r="AS26" s="97">
        <v>1</v>
      </c>
      <c r="AT26" s="97"/>
      <c r="AU26" s="97">
        <v>1</v>
      </c>
      <c r="AV26" s="99">
        <v>1</v>
      </c>
      <c r="AW26" s="99">
        <v>3</v>
      </c>
      <c r="AX26" s="147">
        <v>9</v>
      </c>
    </row>
    <row r="27" spans="1:50" x14ac:dyDescent="0.25">
      <c r="A27" s="97" t="s">
        <v>69</v>
      </c>
      <c r="B27" s="98" t="s">
        <v>772</v>
      </c>
      <c r="C27" s="98"/>
      <c r="D27" s="98" t="s">
        <v>70</v>
      </c>
      <c r="E27" s="156" t="s">
        <v>53</v>
      </c>
      <c r="F27" s="97" t="s">
        <v>53</v>
      </c>
      <c r="G27" s="97" t="s">
        <v>53</v>
      </c>
      <c r="H27" s="97" t="s">
        <v>53</v>
      </c>
      <c r="I27" s="97" t="s">
        <v>53</v>
      </c>
      <c r="J27" s="97"/>
      <c r="K27" s="97"/>
      <c r="L27" s="104" t="s">
        <v>903</v>
      </c>
      <c r="M27" s="104" t="s">
        <v>903</v>
      </c>
      <c r="N27" s="104" t="s">
        <v>903</v>
      </c>
      <c r="O27" s="161" t="s">
        <v>903</v>
      </c>
      <c r="P27" s="156" t="s">
        <v>53</v>
      </c>
      <c r="Q27" s="97" t="s">
        <v>53</v>
      </c>
      <c r="R27" s="97" t="s">
        <v>53</v>
      </c>
      <c r="S27" s="97" t="s">
        <v>53</v>
      </c>
      <c r="T27" s="97" t="s">
        <v>53</v>
      </c>
      <c r="U27" s="97" t="s">
        <v>53</v>
      </c>
      <c r="V27" s="97"/>
      <c r="W27" s="97"/>
      <c r="X27" s="104" t="s">
        <v>903</v>
      </c>
      <c r="Y27" s="104" t="s">
        <v>903</v>
      </c>
      <c r="Z27" s="104" t="s">
        <v>903</v>
      </c>
      <c r="AA27" s="161" t="s">
        <v>903</v>
      </c>
      <c r="AB27" s="156" t="s">
        <v>53</v>
      </c>
      <c r="AC27" s="97" t="s">
        <v>53</v>
      </c>
      <c r="AD27" s="97" t="s">
        <v>53</v>
      </c>
      <c r="AE27" s="97" t="s">
        <v>53</v>
      </c>
      <c r="AF27" s="97" t="s">
        <v>53</v>
      </c>
      <c r="AG27" s="97" t="s">
        <v>53</v>
      </c>
      <c r="AH27" s="97"/>
      <c r="AI27" s="97"/>
      <c r="AJ27" s="104" t="s">
        <v>903</v>
      </c>
      <c r="AK27" s="104" t="s">
        <v>903</v>
      </c>
      <c r="AL27" s="104" t="s">
        <v>903</v>
      </c>
      <c r="AM27" s="161" t="s">
        <v>903</v>
      </c>
      <c r="AN27" s="141" t="s">
        <v>53</v>
      </c>
      <c r="AO27" s="97" t="s">
        <v>53</v>
      </c>
      <c r="AP27" s="97" t="s">
        <v>53</v>
      </c>
      <c r="AQ27" s="97" t="s">
        <v>53</v>
      </c>
      <c r="AR27" s="97" t="s">
        <v>53</v>
      </c>
      <c r="AS27" s="97"/>
      <c r="AT27" s="97"/>
      <c r="AU27" s="104" t="s">
        <v>903</v>
      </c>
      <c r="AV27" s="105" t="s">
        <v>903</v>
      </c>
      <c r="AW27" s="105" t="s">
        <v>903</v>
      </c>
      <c r="AX27" s="105" t="s">
        <v>903</v>
      </c>
    </row>
    <row r="28" spans="1:50" x14ac:dyDescent="0.25">
      <c r="A28" s="97" t="s">
        <v>71</v>
      </c>
      <c r="B28" s="98" t="s">
        <v>772</v>
      </c>
      <c r="C28" s="98"/>
      <c r="D28" s="98" t="s">
        <v>72</v>
      </c>
      <c r="E28" s="156" t="s">
        <v>53</v>
      </c>
      <c r="F28" s="97" t="s">
        <v>53</v>
      </c>
      <c r="G28" s="97" t="s">
        <v>53</v>
      </c>
      <c r="H28" s="97" t="s">
        <v>53</v>
      </c>
      <c r="I28" s="97" t="s">
        <v>53</v>
      </c>
      <c r="J28" s="97"/>
      <c r="K28" s="97"/>
      <c r="L28" s="104" t="s">
        <v>903</v>
      </c>
      <c r="M28" s="104" t="s">
        <v>903</v>
      </c>
      <c r="N28" s="104" t="s">
        <v>903</v>
      </c>
      <c r="O28" s="161" t="s">
        <v>903</v>
      </c>
      <c r="P28" s="156" t="s">
        <v>53</v>
      </c>
      <c r="Q28" s="97" t="s">
        <v>53</v>
      </c>
      <c r="R28" s="97" t="s">
        <v>53</v>
      </c>
      <c r="S28" s="97" t="s">
        <v>53</v>
      </c>
      <c r="T28" s="97" t="s">
        <v>53</v>
      </c>
      <c r="U28" s="97" t="s">
        <v>53</v>
      </c>
      <c r="V28" s="97"/>
      <c r="W28" s="97"/>
      <c r="X28" s="104" t="s">
        <v>903</v>
      </c>
      <c r="Y28" s="104" t="s">
        <v>903</v>
      </c>
      <c r="Z28" s="104" t="s">
        <v>903</v>
      </c>
      <c r="AA28" s="161" t="s">
        <v>903</v>
      </c>
      <c r="AB28" s="156" t="s">
        <v>53</v>
      </c>
      <c r="AC28" s="97" t="s">
        <v>53</v>
      </c>
      <c r="AD28" s="97" t="s">
        <v>53</v>
      </c>
      <c r="AE28" s="97" t="s">
        <v>53</v>
      </c>
      <c r="AF28" s="97" t="s">
        <v>53</v>
      </c>
      <c r="AG28" s="97" t="s">
        <v>53</v>
      </c>
      <c r="AH28" s="97"/>
      <c r="AI28" s="97"/>
      <c r="AJ28" s="104" t="s">
        <v>903</v>
      </c>
      <c r="AK28" s="104" t="s">
        <v>903</v>
      </c>
      <c r="AL28" s="104" t="s">
        <v>903</v>
      </c>
      <c r="AM28" s="161" t="s">
        <v>903</v>
      </c>
      <c r="AN28" s="141" t="s">
        <v>53</v>
      </c>
      <c r="AO28" s="97" t="s">
        <v>53</v>
      </c>
      <c r="AP28" s="97" t="s">
        <v>53</v>
      </c>
      <c r="AQ28" s="97" t="s">
        <v>53</v>
      </c>
      <c r="AR28" s="97" t="s">
        <v>53</v>
      </c>
      <c r="AS28" s="97"/>
      <c r="AT28" s="97"/>
      <c r="AU28" s="104" t="s">
        <v>903</v>
      </c>
      <c r="AV28" s="105" t="s">
        <v>903</v>
      </c>
      <c r="AW28" s="105" t="s">
        <v>903</v>
      </c>
      <c r="AX28" s="105" t="s">
        <v>903</v>
      </c>
    </row>
    <row r="29" spans="1:50" x14ac:dyDescent="0.25">
      <c r="A29" s="101"/>
      <c r="B29" s="102" t="s">
        <v>772</v>
      </c>
      <c r="C29" s="102" t="s">
        <v>73</v>
      </c>
      <c r="D29" s="102"/>
      <c r="E29" s="159" t="s">
        <v>53</v>
      </c>
      <c r="F29" s="101" t="s">
        <v>53</v>
      </c>
      <c r="G29" s="101" t="s">
        <v>53</v>
      </c>
      <c r="H29" s="101" t="s">
        <v>53</v>
      </c>
      <c r="I29" s="101" t="s">
        <v>53</v>
      </c>
      <c r="J29" s="101"/>
      <c r="K29" s="101"/>
      <c r="L29" s="101"/>
      <c r="M29" s="101"/>
      <c r="N29" s="101"/>
      <c r="O29" s="160"/>
      <c r="P29" s="159" t="s">
        <v>53</v>
      </c>
      <c r="Q29" s="101" t="s">
        <v>53</v>
      </c>
      <c r="R29" s="101" t="s">
        <v>53</v>
      </c>
      <c r="S29" s="101" t="s">
        <v>53</v>
      </c>
      <c r="T29" s="101" t="s">
        <v>53</v>
      </c>
      <c r="U29" s="101" t="s">
        <v>53</v>
      </c>
      <c r="V29" s="101"/>
      <c r="W29" s="101"/>
      <c r="X29" s="101"/>
      <c r="Y29" s="101"/>
      <c r="Z29" s="101"/>
      <c r="AA29" s="160"/>
      <c r="AB29" s="159" t="s">
        <v>53</v>
      </c>
      <c r="AC29" s="101" t="s">
        <v>53</v>
      </c>
      <c r="AD29" s="101" t="s">
        <v>53</v>
      </c>
      <c r="AE29" s="101" t="s">
        <v>53</v>
      </c>
      <c r="AF29" s="101" t="s">
        <v>53</v>
      </c>
      <c r="AG29" s="101" t="s">
        <v>53</v>
      </c>
      <c r="AH29" s="101"/>
      <c r="AI29" s="101"/>
      <c r="AJ29" s="101"/>
      <c r="AK29" s="101"/>
      <c r="AL29" s="101"/>
      <c r="AM29" s="160"/>
      <c r="AN29" s="142" t="s">
        <v>53</v>
      </c>
      <c r="AO29" s="101" t="s">
        <v>53</v>
      </c>
      <c r="AP29" s="101" t="s">
        <v>53</v>
      </c>
      <c r="AQ29" s="101" t="s">
        <v>53</v>
      </c>
      <c r="AR29" s="101" t="s">
        <v>53</v>
      </c>
      <c r="AS29" s="101"/>
      <c r="AT29" s="101"/>
      <c r="AU29" s="101"/>
      <c r="AV29" s="103"/>
      <c r="AW29" s="103"/>
      <c r="AX29" s="103"/>
    </row>
    <row r="30" spans="1:50" x14ac:dyDescent="0.25">
      <c r="A30" s="97" t="s">
        <v>74</v>
      </c>
      <c r="B30" s="98" t="s">
        <v>772</v>
      </c>
      <c r="C30" s="98"/>
      <c r="D30" s="98" t="s">
        <v>75</v>
      </c>
      <c r="E30" s="156" t="s">
        <v>53</v>
      </c>
      <c r="F30" s="97" t="s">
        <v>53</v>
      </c>
      <c r="G30" s="97" t="s">
        <v>53</v>
      </c>
      <c r="H30" s="97" t="s">
        <v>53</v>
      </c>
      <c r="I30" s="97" t="s">
        <v>53</v>
      </c>
      <c r="J30" s="97"/>
      <c r="K30" s="97"/>
      <c r="L30" s="97"/>
      <c r="M30" s="97"/>
      <c r="N30" s="97"/>
      <c r="O30" s="157"/>
      <c r="P30" s="156" t="s">
        <v>53</v>
      </c>
      <c r="Q30" s="97" t="s">
        <v>53</v>
      </c>
      <c r="R30" s="97" t="s">
        <v>53</v>
      </c>
      <c r="S30" s="97" t="s">
        <v>53</v>
      </c>
      <c r="T30" s="97" t="s">
        <v>53</v>
      </c>
      <c r="U30" s="97" t="s">
        <v>53</v>
      </c>
      <c r="V30" s="97"/>
      <c r="W30" s="97"/>
      <c r="X30" s="97"/>
      <c r="Y30" s="97"/>
      <c r="Z30" s="97"/>
      <c r="AA30" s="157"/>
      <c r="AB30" s="156" t="s">
        <v>53</v>
      </c>
      <c r="AC30" s="97" t="s">
        <v>53</v>
      </c>
      <c r="AD30" s="97" t="s">
        <v>53</v>
      </c>
      <c r="AE30" s="97" t="s">
        <v>53</v>
      </c>
      <c r="AF30" s="97" t="s">
        <v>53</v>
      </c>
      <c r="AG30" s="97" t="s">
        <v>53</v>
      </c>
      <c r="AH30" s="97"/>
      <c r="AI30" s="97"/>
      <c r="AJ30" s="97"/>
      <c r="AK30" s="97"/>
      <c r="AL30" s="97"/>
      <c r="AM30" s="157"/>
      <c r="AN30" s="141" t="s">
        <v>53</v>
      </c>
      <c r="AO30" s="97" t="s">
        <v>53</v>
      </c>
      <c r="AP30" s="97" t="s">
        <v>53</v>
      </c>
      <c r="AQ30" s="97" t="s">
        <v>53</v>
      </c>
      <c r="AR30" s="97" t="s">
        <v>53</v>
      </c>
      <c r="AS30" s="97"/>
      <c r="AT30" s="97"/>
      <c r="AU30" s="97"/>
      <c r="AV30" s="99"/>
      <c r="AW30" s="99"/>
      <c r="AX30" s="99"/>
    </row>
    <row r="31" spans="1:50" x14ac:dyDescent="0.25">
      <c r="A31" s="97" t="s">
        <v>76</v>
      </c>
      <c r="B31" s="98" t="s">
        <v>772</v>
      </c>
      <c r="C31" s="98"/>
      <c r="D31" s="98" t="s">
        <v>906</v>
      </c>
      <c r="E31" s="156" t="s">
        <v>53</v>
      </c>
      <c r="F31" s="97" t="s">
        <v>53</v>
      </c>
      <c r="G31" s="97" t="s">
        <v>53</v>
      </c>
      <c r="H31" s="97" t="s">
        <v>53</v>
      </c>
      <c r="I31" s="97" t="s">
        <v>53</v>
      </c>
      <c r="J31" s="97"/>
      <c r="K31" s="97"/>
      <c r="L31" s="97">
        <v>1</v>
      </c>
      <c r="M31" s="97"/>
      <c r="N31" s="97"/>
      <c r="O31" s="157"/>
      <c r="P31" s="156" t="s">
        <v>53</v>
      </c>
      <c r="Q31" s="97" t="s">
        <v>53</v>
      </c>
      <c r="R31" s="97" t="s">
        <v>53</v>
      </c>
      <c r="S31" s="97" t="s">
        <v>53</v>
      </c>
      <c r="T31" s="97" t="s">
        <v>53</v>
      </c>
      <c r="U31" s="97" t="s">
        <v>53</v>
      </c>
      <c r="V31" s="97"/>
      <c r="W31" s="97"/>
      <c r="X31" s="97"/>
      <c r="Y31" s="97"/>
      <c r="Z31" s="97"/>
      <c r="AA31" s="157"/>
      <c r="AB31" s="156" t="s">
        <v>53</v>
      </c>
      <c r="AC31" s="97" t="s">
        <v>53</v>
      </c>
      <c r="AD31" s="97" t="s">
        <v>53</v>
      </c>
      <c r="AE31" s="97" t="s">
        <v>53</v>
      </c>
      <c r="AF31" s="97" t="s">
        <v>53</v>
      </c>
      <c r="AG31" s="97" t="s">
        <v>53</v>
      </c>
      <c r="AH31" s="97"/>
      <c r="AI31" s="97"/>
      <c r="AJ31" s="97"/>
      <c r="AK31" s="97"/>
      <c r="AL31" s="97"/>
      <c r="AM31" s="157"/>
      <c r="AN31" s="141" t="s">
        <v>53</v>
      </c>
      <c r="AO31" s="97" t="s">
        <v>53</v>
      </c>
      <c r="AP31" s="97" t="s">
        <v>53</v>
      </c>
      <c r="AQ31" s="97" t="s">
        <v>53</v>
      </c>
      <c r="AR31" s="97" t="s">
        <v>53</v>
      </c>
      <c r="AS31" s="97"/>
      <c r="AT31" s="97"/>
      <c r="AU31" s="97">
        <v>1</v>
      </c>
      <c r="AV31" s="99"/>
      <c r="AW31" s="99"/>
      <c r="AX31" s="99"/>
    </row>
    <row r="32" spans="1:50" x14ac:dyDescent="0.25">
      <c r="A32" s="97" t="s">
        <v>78</v>
      </c>
      <c r="B32" s="98" t="s">
        <v>772</v>
      </c>
      <c r="C32" s="98"/>
      <c r="D32" s="98" t="s">
        <v>79</v>
      </c>
      <c r="E32" s="156" t="s">
        <v>53</v>
      </c>
      <c r="F32" s="97" t="s">
        <v>53</v>
      </c>
      <c r="G32" s="97" t="s">
        <v>53</v>
      </c>
      <c r="H32" s="97" t="s">
        <v>53</v>
      </c>
      <c r="I32" s="97" t="s">
        <v>53</v>
      </c>
      <c r="J32" s="97"/>
      <c r="K32" s="97"/>
      <c r="L32" s="97"/>
      <c r="M32" s="97">
        <v>3</v>
      </c>
      <c r="N32" s="97"/>
      <c r="O32" s="157"/>
      <c r="P32" s="156">
        <v>2</v>
      </c>
      <c r="Q32" s="97" t="s">
        <v>53</v>
      </c>
      <c r="R32" s="97" t="s">
        <v>53</v>
      </c>
      <c r="S32" s="97" t="s">
        <v>53</v>
      </c>
      <c r="T32" s="97" t="s">
        <v>53</v>
      </c>
      <c r="U32" s="97" t="s">
        <v>53</v>
      </c>
      <c r="V32" s="97"/>
      <c r="W32" s="97"/>
      <c r="X32" s="97"/>
      <c r="Y32" s="97">
        <v>3</v>
      </c>
      <c r="Z32" s="97"/>
      <c r="AA32" s="157"/>
      <c r="AB32" s="156" t="s">
        <v>53</v>
      </c>
      <c r="AC32" s="97" t="s">
        <v>53</v>
      </c>
      <c r="AD32" s="97" t="s">
        <v>53</v>
      </c>
      <c r="AE32" s="97" t="s">
        <v>53</v>
      </c>
      <c r="AF32" s="97" t="s">
        <v>53</v>
      </c>
      <c r="AG32" s="97" t="s">
        <v>53</v>
      </c>
      <c r="AH32" s="97"/>
      <c r="AI32" s="97"/>
      <c r="AJ32" s="97"/>
      <c r="AK32" s="97"/>
      <c r="AL32" s="97"/>
      <c r="AM32" s="157"/>
      <c r="AN32" s="141" t="s">
        <v>53</v>
      </c>
      <c r="AO32" s="97" t="s">
        <v>53</v>
      </c>
      <c r="AP32" s="97" t="s">
        <v>53</v>
      </c>
      <c r="AQ32" s="97" t="s">
        <v>53</v>
      </c>
      <c r="AR32" s="97" t="s">
        <v>53</v>
      </c>
      <c r="AS32" s="97"/>
      <c r="AT32" s="97"/>
      <c r="AU32" s="97"/>
      <c r="AV32" s="99"/>
      <c r="AW32" s="99"/>
      <c r="AX32" s="99"/>
    </row>
    <row r="33" spans="1:50" x14ac:dyDescent="0.25">
      <c r="A33" s="97" t="s">
        <v>80</v>
      </c>
      <c r="B33" s="98" t="s">
        <v>772</v>
      </c>
      <c r="C33" s="98"/>
      <c r="D33" s="98" t="s">
        <v>81</v>
      </c>
      <c r="E33" s="156" t="s">
        <v>53</v>
      </c>
      <c r="F33" s="97" t="s">
        <v>53</v>
      </c>
      <c r="G33" s="97" t="s">
        <v>53</v>
      </c>
      <c r="H33" s="97" t="s">
        <v>53</v>
      </c>
      <c r="I33" s="97" t="s">
        <v>53</v>
      </c>
      <c r="J33" s="97"/>
      <c r="K33" s="97"/>
      <c r="L33" s="97"/>
      <c r="M33" s="97"/>
      <c r="N33" s="97"/>
      <c r="O33" s="157"/>
      <c r="P33" s="156" t="s">
        <v>53</v>
      </c>
      <c r="Q33" s="97" t="s">
        <v>53</v>
      </c>
      <c r="R33" s="97" t="s">
        <v>53</v>
      </c>
      <c r="S33" s="97" t="s">
        <v>53</v>
      </c>
      <c r="T33" s="97" t="s">
        <v>53</v>
      </c>
      <c r="U33" s="97" t="s">
        <v>53</v>
      </c>
      <c r="V33" s="97"/>
      <c r="W33" s="97"/>
      <c r="X33" s="97"/>
      <c r="Y33" s="97"/>
      <c r="Z33" s="97"/>
      <c r="AA33" s="157"/>
      <c r="AB33" s="156" t="s">
        <v>53</v>
      </c>
      <c r="AC33" s="97" t="s">
        <v>53</v>
      </c>
      <c r="AD33" s="97" t="s">
        <v>53</v>
      </c>
      <c r="AE33" s="97" t="s">
        <v>53</v>
      </c>
      <c r="AF33" s="97" t="s">
        <v>53</v>
      </c>
      <c r="AG33" s="97" t="s">
        <v>53</v>
      </c>
      <c r="AH33" s="97"/>
      <c r="AI33" s="97"/>
      <c r="AJ33" s="97"/>
      <c r="AK33" s="97"/>
      <c r="AL33" s="97"/>
      <c r="AM33" s="157"/>
      <c r="AN33" s="141" t="s">
        <v>53</v>
      </c>
      <c r="AO33" s="97" t="s">
        <v>53</v>
      </c>
      <c r="AP33" s="97" t="s">
        <v>53</v>
      </c>
      <c r="AQ33" s="97" t="s">
        <v>53</v>
      </c>
      <c r="AR33" s="97" t="s">
        <v>53</v>
      </c>
      <c r="AS33" s="97"/>
      <c r="AT33" s="97"/>
      <c r="AU33" s="97"/>
      <c r="AV33" s="99"/>
      <c r="AW33" s="99"/>
      <c r="AX33" s="99"/>
    </row>
    <row r="34" spans="1:50" x14ac:dyDescent="0.25">
      <c r="A34" s="97" t="s">
        <v>82</v>
      </c>
      <c r="B34" s="98" t="s">
        <v>772</v>
      </c>
      <c r="C34" s="98"/>
      <c r="D34" s="98" t="s">
        <v>83</v>
      </c>
      <c r="E34" s="156" t="s">
        <v>53</v>
      </c>
      <c r="F34" s="97" t="s">
        <v>53</v>
      </c>
      <c r="G34" s="97" t="s">
        <v>53</v>
      </c>
      <c r="H34" s="97" t="s">
        <v>53</v>
      </c>
      <c r="I34" s="97" t="s">
        <v>53</v>
      </c>
      <c r="J34" s="97"/>
      <c r="K34" s="97"/>
      <c r="L34" s="97"/>
      <c r="M34" s="97"/>
      <c r="N34" s="97">
        <v>2</v>
      </c>
      <c r="O34" s="157">
        <v>1</v>
      </c>
      <c r="P34" s="156" t="s">
        <v>53</v>
      </c>
      <c r="Q34" s="97" t="s">
        <v>53</v>
      </c>
      <c r="R34" s="97" t="s">
        <v>53</v>
      </c>
      <c r="S34" s="97" t="s">
        <v>53</v>
      </c>
      <c r="T34" s="97" t="s">
        <v>53</v>
      </c>
      <c r="U34" s="97" t="s">
        <v>53</v>
      </c>
      <c r="V34" s="97"/>
      <c r="W34" s="97"/>
      <c r="X34" s="97"/>
      <c r="Y34" s="97"/>
      <c r="Z34" s="97"/>
      <c r="AA34" s="157"/>
      <c r="AB34" s="156" t="s">
        <v>53</v>
      </c>
      <c r="AC34" s="97" t="s">
        <v>53</v>
      </c>
      <c r="AD34" s="97" t="s">
        <v>53</v>
      </c>
      <c r="AE34" s="97" t="s">
        <v>53</v>
      </c>
      <c r="AF34" s="97" t="s">
        <v>53</v>
      </c>
      <c r="AG34" s="97" t="s">
        <v>53</v>
      </c>
      <c r="AH34" s="97"/>
      <c r="AI34" s="97"/>
      <c r="AJ34" s="97"/>
      <c r="AK34" s="97"/>
      <c r="AL34" s="97">
        <v>2</v>
      </c>
      <c r="AM34" s="157">
        <v>1</v>
      </c>
      <c r="AN34" s="141" t="s">
        <v>53</v>
      </c>
      <c r="AO34" s="97" t="s">
        <v>53</v>
      </c>
      <c r="AP34" s="97" t="s">
        <v>53</v>
      </c>
      <c r="AQ34" s="97" t="s">
        <v>53</v>
      </c>
      <c r="AR34" s="97" t="s">
        <v>53</v>
      </c>
      <c r="AS34" s="97"/>
      <c r="AT34" s="97"/>
      <c r="AU34" s="97"/>
      <c r="AV34" s="99"/>
      <c r="AW34" s="99"/>
      <c r="AX34" s="99"/>
    </row>
    <row r="35" spans="1:50" x14ac:dyDescent="0.25">
      <c r="A35" s="97"/>
      <c r="B35" s="98" t="s">
        <v>772</v>
      </c>
      <c r="C35" s="98"/>
      <c r="D35" s="98" t="s">
        <v>732</v>
      </c>
      <c r="E35" s="156" t="s">
        <v>53</v>
      </c>
      <c r="F35" s="97" t="s">
        <v>53</v>
      </c>
      <c r="G35" s="97">
        <v>3</v>
      </c>
      <c r="H35" s="97">
        <v>6</v>
      </c>
      <c r="I35" s="97" t="s">
        <v>53</v>
      </c>
      <c r="J35" s="97">
        <v>2</v>
      </c>
      <c r="K35" s="97">
        <v>2</v>
      </c>
      <c r="L35" s="97"/>
      <c r="M35" s="97">
        <v>3</v>
      </c>
      <c r="N35" s="97">
        <v>2</v>
      </c>
      <c r="O35" s="157">
        <v>8</v>
      </c>
      <c r="P35" s="156" t="s">
        <v>53</v>
      </c>
      <c r="Q35" s="97" t="s">
        <v>53</v>
      </c>
      <c r="R35" s="97" t="s">
        <v>53</v>
      </c>
      <c r="S35" s="97" t="s">
        <v>53</v>
      </c>
      <c r="T35" s="97" t="s">
        <v>53</v>
      </c>
      <c r="U35" s="97" t="s">
        <v>53</v>
      </c>
      <c r="V35" s="97"/>
      <c r="W35" s="97"/>
      <c r="X35" s="97"/>
      <c r="Y35" s="97"/>
      <c r="Z35" s="97"/>
      <c r="AA35" s="157"/>
      <c r="AB35" s="156" t="s">
        <v>53</v>
      </c>
      <c r="AC35" s="97" t="s">
        <v>53</v>
      </c>
      <c r="AD35" s="97" t="s">
        <v>53</v>
      </c>
      <c r="AE35" s="97">
        <v>1</v>
      </c>
      <c r="AF35" s="97">
        <v>3</v>
      </c>
      <c r="AG35" s="97" t="s">
        <v>53</v>
      </c>
      <c r="AH35" s="97">
        <v>2</v>
      </c>
      <c r="AI35" s="97"/>
      <c r="AJ35" s="97"/>
      <c r="AK35" s="97"/>
      <c r="AL35" s="97"/>
      <c r="AM35" s="157">
        <v>4</v>
      </c>
      <c r="AN35" s="141">
        <v>2</v>
      </c>
      <c r="AO35" s="97" t="s">
        <v>53</v>
      </c>
      <c r="AP35" s="97">
        <v>2</v>
      </c>
      <c r="AQ35" s="97">
        <v>3</v>
      </c>
      <c r="AR35" s="97" t="s">
        <v>53</v>
      </c>
      <c r="AS35" s="97"/>
      <c r="AT35" s="97">
        <v>2</v>
      </c>
      <c r="AU35" s="97"/>
      <c r="AV35" s="99">
        <v>3</v>
      </c>
      <c r="AW35" s="99">
        <v>2</v>
      </c>
      <c r="AX35" s="99">
        <v>4</v>
      </c>
    </row>
    <row r="36" spans="1:50" x14ac:dyDescent="0.25">
      <c r="A36" s="97" t="s">
        <v>84</v>
      </c>
      <c r="B36" s="98" t="s">
        <v>772</v>
      </c>
      <c r="C36" s="98"/>
      <c r="D36" s="98" t="s">
        <v>85</v>
      </c>
      <c r="E36" s="156" t="s">
        <v>53</v>
      </c>
      <c r="F36" s="97" t="s">
        <v>53</v>
      </c>
      <c r="G36" s="97" t="s">
        <v>53</v>
      </c>
      <c r="H36" s="97" t="s">
        <v>53</v>
      </c>
      <c r="I36" s="97" t="s">
        <v>53</v>
      </c>
      <c r="J36" s="97">
        <v>1</v>
      </c>
      <c r="K36" s="97">
        <v>3</v>
      </c>
      <c r="L36" s="97">
        <v>1</v>
      </c>
      <c r="M36" s="97"/>
      <c r="N36" s="97"/>
      <c r="O36" s="157"/>
      <c r="P36" s="156" t="s">
        <v>53</v>
      </c>
      <c r="Q36" s="97" t="s">
        <v>53</v>
      </c>
      <c r="R36" s="97" t="s">
        <v>53</v>
      </c>
      <c r="S36" s="97" t="s">
        <v>53</v>
      </c>
      <c r="T36" s="97" t="s">
        <v>53</v>
      </c>
      <c r="U36" s="97" t="s">
        <v>53</v>
      </c>
      <c r="V36" s="97">
        <v>1</v>
      </c>
      <c r="W36" s="97">
        <v>1</v>
      </c>
      <c r="X36" s="97">
        <v>1</v>
      </c>
      <c r="Y36" s="97"/>
      <c r="Z36" s="97"/>
      <c r="AA36" s="157"/>
      <c r="AB36" s="156" t="s">
        <v>53</v>
      </c>
      <c r="AC36" s="97" t="s">
        <v>53</v>
      </c>
      <c r="AD36" s="97" t="s">
        <v>53</v>
      </c>
      <c r="AE36" s="97" t="s">
        <v>53</v>
      </c>
      <c r="AF36" s="97" t="s">
        <v>53</v>
      </c>
      <c r="AG36" s="97" t="s">
        <v>53</v>
      </c>
      <c r="AH36" s="97"/>
      <c r="AI36" s="97"/>
      <c r="AJ36" s="97"/>
      <c r="AK36" s="97"/>
      <c r="AL36" s="97"/>
      <c r="AM36" s="157"/>
      <c r="AN36" s="141">
        <v>1</v>
      </c>
      <c r="AO36" s="97" t="s">
        <v>53</v>
      </c>
      <c r="AP36" s="97" t="s">
        <v>53</v>
      </c>
      <c r="AQ36" s="97" t="s">
        <v>53</v>
      </c>
      <c r="AR36" s="97" t="s">
        <v>53</v>
      </c>
      <c r="AS36" s="97"/>
      <c r="AT36" s="97">
        <v>2</v>
      </c>
      <c r="AU36" s="97"/>
      <c r="AV36" s="99"/>
      <c r="AW36" s="99"/>
      <c r="AX36" s="99"/>
    </row>
    <row r="37" spans="1:50" x14ac:dyDescent="0.25">
      <c r="A37" s="101"/>
      <c r="B37" s="102" t="s">
        <v>772</v>
      </c>
      <c r="C37" s="102" t="s">
        <v>86</v>
      </c>
      <c r="D37" s="102"/>
      <c r="E37" s="159" t="s">
        <v>53</v>
      </c>
      <c r="F37" s="101" t="s">
        <v>53</v>
      </c>
      <c r="G37" s="101" t="s">
        <v>53</v>
      </c>
      <c r="H37" s="101" t="s">
        <v>53</v>
      </c>
      <c r="I37" s="101" t="s">
        <v>53</v>
      </c>
      <c r="J37" s="101"/>
      <c r="K37" s="101"/>
      <c r="L37" s="101"/>
      <c r="M37" s="101"/>
      <c r="N37" s="101"/>
      <c r="O37" s="160"/>
      <c r="P37" s="159" t="s">
        <v>53</v>
      </c>
      <c r="Q37" s="101" t="s">
        <v>53</v>
      </c>
      <c r="R37" s="101" t="s">
        <v>53</v>
      </c>
      <c r="S37" s="101" t="s">
        <v>53</v>
      </c>
      <c r="T37" s="101" t="s">
        <v>53</v>
      </c>
      <c r="U37" s="101" t="s">
        <v>53</v>
      </c>
      <c r="V37" s="101"/>
      <c r="W37" s="101"/>
      <c r="X37" s="101"/>
      <c r="Y37" s="101"/>
      <c r="Z37" s="101"/>
      <c r="AA37" s="160"/>
      <c r="AB37" s="159" t="s">
        <v>53</v>
      </c>
      <c r="AC37" s="101" t="s">
        <v>53</v>
      </c>
      <c r="AD37" s="101" t="s">
        <v>53</v>
      </c>
      <c r="AE37" s="101" t="s">
        <v>53</v>
      </c>
      <c r="AF37" s="101" t="s">
        <v>53</v>
      </c>
      <c r="AG37" s="101" t="s">
        <v>53</v>
      </c>
      <c r="AH37" s="101"/>
      <c r="AI37" s="101"/>
      <c r="AJ37" s="101"/>
      <c r="AK37" s="101"/>
      <c r="AL37" s="101"/>
      <c r="AM37" s="160"/>
      <c r="AN37" s="142" t="s">
        <v>53</v>
      </c>
      <c r="AO37" s="101" t="s">
        <v>53</v>
      </c>
      <c r="AP37" s="101" t="s">
        <v>53</v>
      </c>
      <c r="AQ37" s="101" t="s">
        <v>53</v>
      </c>
      <c r="AR37" s="101" t="s">
        <v>53</v>
      </c>
      <c r="AS37" s="101"/>
      <c r="AT37" s="101"/>
      <c r="AU37" s="101"/>
      <c r="AV37" s="103"/>
      <c r="AW37" s="103"/>
      <c r="AX37" s="103"/>
    </row>
    <row r="38" spans="1:50" x14ac:dyDescent="0.25">
      <c r="A38" s="97" t="s">
        <v>87</v>
      </c>
      <c r="B38" s="98" t="s">
        <v>772</v>
      </c>
      <c r="C38" s="98"/>
      <c r="D38" s="98" t="s">
        <v>88</v>
      </c>
      <c r="E38" s="156" t="s">
        <v>53</v>
      </c>
      <c r="F38" s="97">
        <v>1</v>
      </c>
      <c r="G38" s="97">
        <v>1</v>
      </c>
      <c r="H38" s="97">
        <v>1</v>
      </c>
      <c r="I38" s="100">
        <v>2</v>
      </c>
      <c r="J38" s="100">
        <v>3</v>
      </c>
      <c r="K38" s="100">
        <v>2</v>
      </c>
      <c r="L38" s="100"/>
      <c r="M38" s="100">
        <v>1</v>
      </c>
      <c r="N38" s="100"/>
      <c r="O38" s="158">
        <v>3</v>
      </c>
      <c r="P38" s="156" t="s">
        <v>53</v>
      </c>
      <c r="Q38" s="97" t="s">
        <v>53</v>
      </c>
      <c r="R38" s="97" t="s">
        <v>53</v>
      </c>
      <c r="S38" s="97" t="s">
        <v>53</v>
      </c>
      <c r="T38" s="97" t="s">
        <v>53</v>
      </c>
      <c r="U38" s="97" t="s">
        <v>53</v>
      </c>
      <c r="V38" s="97"/>
      <c r="W38" s="97"/>
      <c r="X38" s="97"/>
      <c r="Y38" s="97"/>
      <c r="Z38" s="97"/>
      <c r="AA38" s="158"/>
      <c r="AB38" s="156" t="s">
        <v>53</v>
      </c>
      <c r="AC38" s="97" t="s">
        <v>53</v>
      </c>
      <c r="AD38" s="97" t="s">
        <v>53</v>
      </c>
      <c r="AE38" s="97" t="s">
        <v>53</v>
      </c>
      <c r="AF38" s="97" t="s">
        <v>53</v>
      </c>
      <c r="AG38" s="97" t="s">
        <v>53</v>
      </c>
      <c r="AH38" s="97"/>
      <c r="AI38" s="97"/>
      <c r="AJ38" s="97"/>
      <c r="AK38" s="97"/>
      <c r="AL38" s="97"/>
      <c r="AM38" s="158"/>
      <c r="AN38" s="141" t="s">
        <v>53</v>
      </c>
      <c r="AO38" s="97">
        <v>1</v>
      </c>
      <c r="AP38" s="97">
        <v>1</v>
      </c>
      <c r="AQ38" s="97">
        <v>1</v>
      </c>
      <c r="AR38" s="97">
        <v>2</v>
      </c>
      <c r="AS38" s="97">
        <v>3</v>
      </c>
      <c r="AT38" s="97">
        <v>2</v>
      </c>
      <c r="AU38" s="97"/>
      <c r="AV38" s="99">
        <v>1</v>
      </c>
      <c r="AW38" s="99"/>
      <c r="AX38" s="147">
        <v>3</v>
      </c>
    </row>
    <row r="39" spans="1:50" x14ac:dyDescent="0.25">
      <c r="A39" s="97" t="s">
        <v>89</v>
      </c>
      <c r="B39" s="98" t="s">
        <v>772</v>
      </c>
      <c r="C39" s="98"/>
      <c r="D39" s="98" t="s">
        <v>90</v>
      </c>
      <c r="E39" s="156" t="s">
        <v>53</v>
      </c>
      <c r="F39" s="97" t="s">
        <v>53</v>
      </c>
      <c r="G39" s="97" t="s">
        <v>53</v>
      </c>
      <c r="H39" s="97" t="s">
        <v>53</v>
      </c>
      <c r="I39" s="97" t="s">
        <v>53</v>
      </c>
      <c r="J39" s="97"/>
      <c r="K39" s="97"/>
      <c r="L39" s="97"/>
      <c r="M39" s="97"/>
      <c r="N39" s="97"/>
      <c r="O39" s="157"/>
      <c r="P39" s="156" t="s">
        <v>53</v>
      </c>
      <c r="Q39" s="97" t="s">
        <v>53</v>
      </c>
      <c r="R39" s="97" t="s">
        <v>53</v>
      </c>
      <c r="S39" s="97" t="s">
        <v>53</v>
      </c>
      <c r="T39" s="97" t="s">
        <v>53</v>
      </c>
      <c r="U39" s="97" t="s">
        <v>53</v>
      </c>
      <c r="V39" s="97"/>
      <c r="W39" s="97"/>
      <c r="X39" s="97"/>
      <c r="Y39" s="97"/>
      <c r="Z39" s="97"/>
      <c r="AA39" s="157"/>
      <c r="AB39" s="156" t="s">
        <v>53</v>
      </c>
      <c r="AC39" s="97" t="s">
        <v>53</v>
      </c>
      <c r="AD39" s="97" t="s">
        <v>53</v>
      </c>
      <c r="AE39" s="97" t="s">
        <v>53</v>
      </c>
      <c r="AF39" s="97" t="s">
        <v>53</v>
      </c>
      <c r="AG39" s="97" t="s">
        <v>53</v>
      </c>
      <c r="AH39" s="97"/>
      <c r="AI39" s="97"/>
      <c r="AJ39" s="97"/>
      <c r="AK39" s="97"/>
      <c r="AL39" s="97"/>
      <c r="AM39" s="157"/>
      <c r="AN39" s="141" t="s">
        <v>53</v>
      </c>
      <c r="AO39" s="97" t="s">
        <v>53</v>
      </c>
      <c r="AP39" s="97" t="s">
        <v>53</v>
      </c>
      <c r="AQ39" s="97" t="s">
        <v>53</v>
      </c>
      <c r="AR39" s="97" t="s">
        <v>53</v>
      </c>
      <c r="AS39" s="97"/>
      <c r="AT39" s="97"/>
      <c r="AU39" s="97"/>
      <c r="AV39" s="99"/>
      <c r="AW39" s="99"/>
      <c r="AX39" s="99"/>
    </row>
    <row r="40" spans="1:50" x14ac:dyDescent="0.25">
      <c r="A40" s="97" t="s">
        <v>91</v>
      </c>
      <c r="B40" s="98" t="s">
        <v>772</v>
      </c>
      <c r="C40" s="98"/>
      <c r="D40" s="98" t="s">
        <v>92</v>
      </c>
      <c r="E40" s="156" t="s">
        <v>53</v>
      </c>
      <c r="F40" s="97">
        <v>1</v>
      </c>
      <c r="G40" s="97">
        <v>1</v>
      </c>
      <c r="H40" s="97">
        <v>1</v>
      </c>
      <c r="I40" s="100">
        <v>1</v>
      </c>
      <c r="J40" s="100">
        <v>4</v>
      </c>
      <c r="K40" s="100">
        <v>5</v>
      </c>
      <c r="L40" s="100">
        <v>5</v>
      </c>
      <c r="M40" s="100"/>
      <c r="N40" s="100"/>
      <c r="O40" s="158"/>
      <c r="P40" s="156" t="s">
        <v>53</v>
      </c>
      <c r="Q40" s="97" t="s">
        <v>53</v>
      </c>
      <c r="R40" s="97" t="s">
        <v>53</v>
      </c>
      <c r="S40" s="97" t="s">
        <v>53</v>
      </c>
      <c r="T40" s="97" t="s">
        <v>53</v>
      </c>
      <c r="U40" s="97" t="s">
        <v>53</v>
      </c>
      <c r="V40" s="97"/>
      <c r="W40" s="97"/>
      <c r="X40" s="97"/>
      <c r="Y40" s="97"/>
      <c r="Z40" s="97"/>
      <c r="AA40" s="158"/>
      <c r="AB40" s="156" t="s">
        <v>53</v>
      </c>
      <c r="AC40" s="97" t="s">
        <v>53</v>
      </c>
      <c r="AD40" s="97" t="s">
        <v>53</v>
      </c>
      <c r="AE40" s="97">
        <v>1</v>
      </c>
      <c r="AF40" s="97" t="s">
        <v>53</v>
      </c>
      <c r="AG40" s="97" t="s">
        <v>53</v>
      </c>
      <c r="AH40" s="97"/>
      <c r="AI40" s="97"/>
      <c r="AJ40" s="97"/>
      <c r="AK40" s="97"/>
      <c r="AL40" s="97"/>
      <c r="AM40" s="158"/>
      <c r="AN40" s="141">
        <v>1</v>
      </c>
      <c r="AO40" s="97">
        <v>1</v>
      </c>
      <c r="AP40" s="97" t="s">
        <v>53</v>
      </c>
      <c r="AQ40" s="97">
        <v>1</v>
      </c>
      <c r="AR40" s="97">
        <v>1</v>
      </c>
      <c r="AS40" s="97">
        <v>4</v>
      </c>
      <c r="AT40" s="97">
        <v>5</v>
      </c>
      <c r="AU40" s="97">
        <v>5</v>
      </c>
      <c r="AV40" s="99"/>
      <c r="AW40" s="99"/>
      <c r="AX40" s="147"/>
    </row>
    <row r="41" spans="1:50" x14ac:dyDescent="0.25">
      <c r="A41" s="97" t="s">
        <v>93</v>
      </c>
      <c r="B41" s="98" t="s">
        <v>772</v>
      </c>
      <c r="C41" s="98"/>
      <c r="D41" s="98" t="s">
        <v>94</v>
      </c>
      <c r="E41" s="156" t="s">
        <v>53</v>
      </c>
      <c r="F41" s="97">
        <v>2</v>
      </c>
      <c r="G41" s="97">
        <v>3</v>
      </c>
      <c r="H41" s="97" t="s">
        <v>53</v>
      </c>
      <c r="I41" s="97" t="s">
        <v>53</v>
      </c>
      <c r="J41" s="97"/>
      <c r="K41" s="97"/>
      <c r="L41" s="97"/>
      <c r="M41" s="97">
        <v>1</v>
      </c>
      <c r="N41" s="97"/>
      <c r="O41" s="157"/>
      <c r="P41" s="156" t="s">
        <v>53</v>
      </c>
      <c r="Q41" s="97" t="s">
        <v>53</v>
      </c>
      <c r="R41" s="97" t="s">
        <v>53</v>
      </c>
      <c r="S41" s="97" t="s">
        <v>53</v>
      </c>
      <c r="T41" s="97" t="s">
        <v>53</v>
      </c>
      <c r="U41" s="97" t="s">
        <v>53</v>
      </c>
      <c r="V41" s="97"/>
      <c r="W41" s="97"/>
      <c r="X41" s="97"/>
      <c r="Y41" s="97"/>
      <c r="Z41" s="97"/>
      <c r="AA41" s="157"/>
      <c r="AB41" s="156" t="s">
        <v>53</v>
      </c>
      <c r="AC41" s="97" t="s">
        <v>53</v>
      </c>
      <c r="AD41" s="97" t="s">
        <v>53</v>
      </c>
      <c r="AE41" s="97">
        <v>3</v>
      </c>
      <c r="AF41" s="97" t="s">
        <v>53</v>
      </c>
      <c r="AG41" s="97" t="s">
        <v>53</v>
      </c>
      <c r="AH41" s="97"/>
      <c r="AI41" s="97"/>
      <c r="AJ41" s="97"/>
      <c r="AK41" s="97">
        <v>1</v>
      </c>
      <c r="AL41" s="97"/>
      <c r="AM41" s="157"/>
      <c r="AN41" s="141" t="s">
        <v>53</v>
      </c>
      <c r="AO41" s="97">
        <v>2</v>
      </c>
      <c r="AP41" s="97" t="s">
        <v>53</v>
      </c>
      <c r="AQ41" s="97" t="s">
        <v>53</v>
      </c>
      <c r="AR41" s="97" t="s">
        <v>53</v>
      </c>
      <c r="AS41" s="97"/>
      <c r="AT41" s="97"/>
      <c r="AU41" s="97"/>
      <c r="AV41" s="99"/>
      <c r="AW41" s="99"/>
      <c r="AX41" s="99"/>
    </row>
    <row r="42" spans="1:50" x14ac:dyDescent="0.25">
      <c r="A42" s="97" t="s">
        <v>95</v>
      </c>
      <c r="B42" s="98" t="s">
        <v>772</v>
      </c>
      <c r="C42" s="98"/>
      <c r="D42" s="98" t="s">
        <v>96</v>
      </c>
      <c r="E42" s="156" t="s">
        <v>53</v>
      </c>
      <c r="F42" s="97" t="s">
        <v>53</v>
      </c>
      <c r="G42" s="97" t="s">
        <v>53</v>
      </c>
      <c r="H42" s="97" t="s">
        <v>53</v>
      </c>
      <c r="I42" s="97" t="s">
        <v>53</v>
      </c>
      <c r="J42" s="97"/>
      <c r="K42" s="97"/>
      <c r="L42" s="97"/>
      <c r="M42" s="97"/>
      <c r="N42" s="97">
        <v>4</v>
      </c>
      <c r="O42" s="157">
        <v>2</v>
      </c>
      <c r="P42" s="156" t="s">
        <v>53</v>
      </c>
      <c r="Q42" s="97" t="s">
        <v>53</v>
      </c>
      <c r="R42" s="97" t="s">
        <v>53</v>
      </c>
      <c r="S42" s="97" t="s">
        <v>53</v>
      </c>
      <c r="T42" s="97" t="s">
        <v>53</v>
      </c>
      <c r="U42" s="97" t="s">
        <v>53</v>
      </c>
      <c r="V42" s="97"/>
      <c r="W42" s="97"/>
      <c r="X42" s="97"/>
      <c r="Y42" s="97"/>
      <c r="Z42" s="97"/>
      <c r="AA42" s="157"/>
      <c r="AB42" s="156" t="s">
        <v>53</v>
      </c>
      <c r="AC42" s="97" t="s">
        <v>53</v>
      </c>
      <c r="AD42" s="97" t="s">
        <v>53</v>
      </c>
      <c r="AE42" s="97" t="s">
        <v>53</v>
      </c>
      <c r="AF42" s="97" t="s">
        <v>53</v>
      </c>
      <c r="AG42" s="97" t="s">
        <v>53</v>
      </c>
      <c r="AH42" s="97"/>
      <c r="AI42" s="97"/>
      <c r="AJ42" s="97"/>
      <c r="AK42" s="97"/>
      <c r="AL42" s="97"/>
      <c r="AM42" s="157"/>
      <c r="AN42" s="141">
        <v>1</v>
      </c>
      <c r="AO42" s="97" t="s">
        <v>53</v>
      </c>
      <c r="AP42" s="97" t="s">
        <v>53</v>
      </c>
      <c r="AQ42" s="97" t="s">
        <v>53</v>
      </c>
      <c r="AR42" s="97" t="s">
        <v>53</v>
      </c>
      <c r="AS42" s="97"/>
      <c r="AT42" s="97"/>
      <c r="AU42" s="97"/>
      <c r="AV42" s="99"/>
      <c r="AW42" s="99">
        <v>4</v>
      </c>
      <c r="AX42" s="99">
        <v>2</v>
      </c>
    </row>
    <row r="43" spans="1:50" x14ac:dyDescent="0.25">
      <c r="A43" s="97" t="s">
        <v>97</v>
      </c>
      <c r="B43" s="98" t="s">
        <v>772</v>
      </c>
      <c r="C43" s="98"/>
      <c r="D43" s="98" t="s">
        <v>98</v>
      </c>
      <c r="E43" s="156" t="s">
        <v>53</v>
      </c>
      <c r="F43" s="97" t="s">
        <v>53</v>
      </c>
      <c r="G43" s="97" t="s">
        <v>53</v>
      </c>
      <c r="H43" s="97" t="s">
        <v>53</v>
      </c>
      <c r="I43" s="97" t="s">
        <v>53</v>
      </c>
      <c r="J43" s="97"/>
      <c r="K43" s="97"/>
      <c r="L43" s="97">
        <v>1</v>
      </c>
      <c r="M43" s="97"/>
      <c r="N43" s="97"/>
      <c r="O43" s="157"/>
      <c r="P43" s="156" t="s">
        <v>53</v>
      </c>
      <c r="Q43" s="97" t="s">
        <v>53</v>
      </c>
      <c r="R43" s="97" t="s">
        <v>53</v>
      </c>
      <c r="S43" s="97" t="s">
        <v>53</v>
      </c>
      <c r="T43" s="97" t="s">
        <v>53</v>
      </c>
      <c r="U43" s="97" t="s">
        <v>53</v>
      </c>
      <c r="V43" s="97"/>
      <c r="W43" s="97"/>
      <c r="X43" s="97"/>
      <c r="Y43" s="97"/>
      <c r="Z43" s="97"/>
      <c r="AA43" s="157"/>
      <c r="AB43" s="156" t="s">
        <v>53</v>
      </c>
      <c r="AC43" s="97" t="s">
        <v>53</v>
      </c>
      <c r="AD43" s="97" t="s">
        <v>53</v>
      </c>
      <c r="AE43" s="97" t="s">
        <v>53</v>
      </c>
      <c r="AF43" s="97" t="s">
        <v>53</v>
      </c>
      <c r="AG43" s="97" t="s">
        <v>53</v>
      </c>
      <c r="AH43" s="97"/>
      <c r="AI43" s="97"/>
      <c r="AJ43" s="97"/>
      <c r="AK43" s="97"/>
      <c r="AL43" s="97"/>
      <c r="AM43" s="157"/>
      <c r="AN43" s="141" t="s">
        <v>53</v>
      </c>
      <c r="AO43" s="97" t="s">
        <v>53</v>
      </c>
      <c r="AP43" s="97" t="s">
        <v>53</v>
      </c>
      <c r="AQ43" s="97" t="s">
        <v>53</v>
      </c>
      <c r="AR43" s="97" t="s">
        <v>53</v>
      </c>
      <c r="AS43" s="97"/>
      <c r="AT43" s="97"/>
      <c r="AU43" s="97">
        <v>1</v>
      </c>
      <c r="AV43" s="99"/>
      <c r="AW43" s="99"/>
      <c r="AX43" s="99"/>
    </row>
    <row r="44" spans="1:50" x14ac:dyDescent="0.25">
      <c r="A44" s="97" t="s">
        <v>99</v>
      </c>
      <c r="B44" s="98" t="s">
        <v>772</v>
      </c>
      <c r="C44" s="98"/>
      <c r="D44" s="98" t="s">
        <v>100</v>
      </c>
      <c r="E44" s="156" t="s">
        <v>53</v>
      </c>
      <c r="F44" s="97" t="s">
        <v>53</v>
      </c>
      <c r="G44" s="97">
        <v>1</v>
      </c>
      <c r="H44" s="97" t="s">
        <v>53</v>
      </c>
      <c r="I44" s="97" t="s">
        <v>53</v>
      </c>
      <c r="J44" s="97"/>
      <c r="K44" s="97">
        <v>2</v>
      </c>
      <c r="L44" s="97"/>
      <c r="M44" s="97"/>
      <c r="N44" s="97">
        <v>1</v>
      </c>
      <c r="O44" s="157"/>
      <c r="P44" s="156" t="s">
        <v>53</v>
      </c>
      <c r="Q44" s="97" t="s">
        <v>53</v>
      </c>
      <c r="R44" s="97" t="s">
        <v>53</v>
      </c>
      <c r="S44" s="97" t="s">
        <v>53</v>
      </c>
      <c r="T44" s="97" t="s">
        <v>53</v>
      </c>
      <c r="U44" s="97" t="s">
        <v>53</v>
      </c>
      <c r="V44" s="97"/>
      <c r="W44" s="97"/>
      <c r="X44" s="97"/>
      <c r="Y44" s="97"/>
      <c r="Z44" s="97"/>
      <c r="AA44" s="157"/>
      <c r="AB44" s="156" t="s">
        <v>53</v>
      </c>
      <c r="AC44" s="97" t="s">
        <v>53</v>
      </c>
      <c r="AD44" s="97" t="s">
        <v>53</v>
      </c>
      <c r="AE44" s="97" t="s">
        <v>53</v>
      </c>
      <c r="AF44" s="97" t="s">
        <v>53</v>
      </c>
      <c r="AG44" s="97" t="s">
        <v>53</v>
      </c>
      <c r="AH44" s="97"/>
      <c r="AI44" s="97"/>
      <c r="AJ44" s="97"/>
      <c r="AK44" s="97"/>
      <c r="AL44" s="97"/>
      <c r="AM44" s="157"/>
      <c r="AN44" s="141" t="s">
        <v>53</v>
      </c>
      <c r="AO44" s="97" t="s">
        <v>53</v>
      </c>
      <c r="AP44" s="97">
        <v>1</v>
      </c>
      <c r="AQ44" s="97" t="s">
        <v>53</v>
      </c>
      <c r="AR44" s="97" t="s">
        <v>53</v>
      </c>
      <c r="AS44" s="97"/>
      <c r="AT44" s="97">
        <v>2</v>
      </c>
      <c r="AU44" s="97"/>
      <c r="AV44" s="99"/>
      <c r="AW44" s="99">
        <v>1</v>
      </c>
      <c r="AX44" s="99"/>
    </row>
    <row r="45" spans="1:50" x14ac:dyDescent="0.25">
      <c r="A45" s="97" t="s">
        <v>101</v>
      </c>
      <c r="B45" s="98" t="s">
        <v>772</v>
      </c>
      <c r="C45" s="98"/>
      <c r="D45" s="98" t="s">
        <v>102</v>
      </c>
      <c r="E45" s="156" t="s">
        <v>53</v>
      </c>
      <c r="F45" s="97" t="s">
        <v>53</v>
      </c>
      <c r="G45" s="97" t="s">
        <v>53</v>
      </c>
      <c r="H45" s="97" t="s">
        <v>53</v>
      </c>
      <c r="I45" s="97" t="s">
        <v>53</v>
      </c>
      <c r="J45" s="97"/>
      <c r="K45" s="97">
        <v>3</v>
      </c>
      <c r="L45" s="97"/>
      <c r="M45" s="97"/>
      <c r="N45" s="97"/>
      <c r="O45" s="157"/>
      <c r="P45" s="156" t="s">
        <v>53</v>
      </c>
      <c r="Q45" s="97" t="s">
        <v>53</v>
      </c>
      <c r="R45" s="97" t="s">
        <v>53</v>
      </c>
      <c r="S45" s="97" t="s">
        <v>53</v>
      </c>
      <c r="T45" s="97" t="s">
        <v>53</v>
      </c>
      <c r="U45" s="97" t="s">
        <v>53</v>
      </c>
      <c r="V45" s="97"/>
      <c r="W45" s="97"/>
      <c r="X45" s="97"/>
      <c r="Y45" s="97"/>
      <c r="Z45" s="97"/>
      <c r="AA45" s="157"/>
      <c r="AB45" s="156" t="s">
        <v>53</v>
      </c>
      <c r="AC45" s="97" t="s">
        <v>53</v>
      </c>
      <c r="AD45" s="97" t="s">
        <v>53</v>
      </c>
      <c r="AE45" s="97" t="s">
        <v>53</v>
      </c>
      <c r="AF45" s="97" t="s">
        <v>53</v>
      </c>
      <c r="AG45" s="97" t="s">
        <v>53</v>
      </c>
      <c r="AH45" s="97"/>
      <c r="AI45" s="97"/>
      <c r="AJ45" s="97"/>
      <c r="AK45" s="97"/>
      <c r="AL45" s="97"/>
      <c r="AM45" s="157"/>
      <c r="AN45" s="141" t="s">
        <v>53</v>
      </c>
      <c r="AO45" s="97" t="s">
        <v>53</v>
      </c>
      <c r="AP45" s="97" t="s">
        <v>53</v>
      </c>
      <c r="AQ45" s="97" t="s">
        <v>53</v>
      </c>
      <c r="AR45" s="97" t="s">
        <v>53</v>
      </c>
      <c r="AS45" s="97"/>
      <c r="AT45" s="97">
        <v>3</v>
      </c>
      <c r="AU45" s="97"/>
      <c r="AV45" s="99"/>
      <c r="AW45" s="99"/>
      <c r="AX45" s="99"/>
    </row>
    <row r="46" spans="1:50" x14ac:dyDescent="0.25">
      <c r="A46" s="97" t="s">
        <v>103</v>
      </c>
      <c r="B46" s="98" t="s">
        <v>772</v>
      </c>
      <c r="C46" s="98"/>
      <c r="D46" s="98" t="s">
        <v>104</v>
      </c>
      <c r="E46" s="156" t="s">
        <v>53</v>
      </c>
      <c r="F46" s="97" t="s">
        <v>53</v>
      </c>
      <c r="G46" s="97">
        <v>2</v>
      </c>
      <c r="H46" s="97" t="s">
        <v>53</v>
      </c>
      <c r="I46" s="97" t="s">
        <v>53</v>
      </c>
      <c r="J46" s="97"/>
      <c r="K46" s="97"/>
      <c r="L46" s="97">
        <v>2</v>
      </c>
      <c r="M46" s="97">
        <v>2</v>
      </c>
      <c r="N46" s="97">
        <v>2</v>
      </c>
      <c r="O46" s="157">
        <v>2</v>
      </c>
      <c r="P46" s="156" t="s">
        <v>53</v>
      </c>
      <c r="Q46" s="97" t="s">
        <v>53</v>
      </c>
      <c r="R46" s="97" t="s">
        <v>53</v>
      </c>
      <c r="S46" s="97" t="s">
        <v>53</v>
      </c>
      <c r="T46" s="97" t="s">
        <v>53</v>
      </c>
      <c r="U46" s="97" t="s">
        <v>53</v>
      </c>
      <c r="V46" s="97"/>
      <c r="W46" s="97"/>
      <c r="X46" s="97"/>
      <c r="Y46" s="97"/>
      <c r="Z46" s="97"/>
      <c r="AA46" s="157"/>
      <c r="AB46" s="156" t="s">
        <v>53</v>
      </c>
      <c r="AC46" s="97">
        <v>1</v>
      </c>
      <c r="AD46" s="97" t="s">
        <v>53</v>
      </c>
      <c r="AE46" s="97">
        <v>1</v>
      </c>
      <c r="AF46" s="97" t="s">
        <v>53</v>
      </c>
      <c r="AG46" s="97" t="s">
        <v>53</v>
      </c>
      <c r="AH46" s="97"/>
      <c r="AI46" s="97"/>
      <c r="AJ46" s="97">
        <v>2</v>
      </c>
      <c r="AK46" s="97">
        <v>2</v>
      </c>
      <c r="AL46" s="97">
        <v>2</v>
      </c>
      <c r="AM46" s="157">
        <v>2</v>
      </c>
      <c r="AN46" s="141" t="s">
        <v>53</v>
      </c>
      <c r="AO46" s="97" t="s">
        <v>53</v>
      </c>
      <c r="AP46" s="97">
        <v>1</v>
      </c>
      <c r="AQ46" s="97" t="s">
        <v>53</v>
      </c>
      <c r="AR46" s="97" t="s">
        <v>53</v>
      </c>
      <c r="AS46" s="97"/>
      <c r="AT46" s="97"/>
      <c r="AU46" s="97"/>
      <c r="AV46" s="99"/>
      <c r="AW46" s="99"/>
      <c r="AX46" s="99"/>
    </row>
    <row r="47" spans="1:50" x14ac:dyDescent="0.25">
      <c r="A47" s="97" t="s">
        <v>105</v>
      </c>
      <c r="B47" s="98" t="s">
        <v>772</v>
      </c>
      <c r="C47" s="98"/>
      <c r="D47" s="98" t="s">
        <v>106</v>
      </c>
      <c r="E47" s="156" t="s">
        <v>53</v>
      </c>
      <c r="F47" s="97" t="s">
        <v>53</v>
      </c>
      <c r="G47" s="97" t="s">
        <v>53</v>
      </c>
      <c r="H47" s="97" t="s">
        <v>53</v>
      </c>
      <c r="I47" s="97" t="s">
        <v>53</v>
      </c>
      <c r="J47" s="97"/>
      <c r="K47" s="97"/>
      <c r="L47" s="97"/>
      <c r="M47" s="97"/>
      <c r="N47" s="97"/>
      <c r="O47" s="157"/>
      <c r="P47" s="156" t="s">
        <v>53</v>
      </c>
      <c r="Q47" s="97" t="s">
        <v>53</v>
      </c>
      <c r="R47" s="97" t="s">
        <v>53</v>
      </c>
      <c r="S47" s="97" t="s">
        <v>53</v>
      </c>
      <c r="T47" s="97" t="s">
        <v>53</v>
      </c>
      <c r="U47" s="97" t="s">
        <v>53</v>
      </c>
      <c r="V47" s="97"/>
      <c r="W47" s="97"/>
      <c r="X47" s="97"/>
      <c r="Y47" s="97"/>
      <c r="Z47" s="97"/>
      <c r="AA47" s="157"/>
      <c r="AB47" s="156" t="s">
        <v>53</v>
      </c>
      <c r="AC47" s="97" t="s">
        <v>53</v>
      </c>
      <c r="AD47" s="97" t="s">
        <v>53</v>
      </c>
      <c r="AE47" s="97" t="s">
        <v>53</v>
      </c>
      <c r="AF47" s="97" t="s">
        <v>53</v>
      </c>
      <c r="AG47" s="97" t="s">
        <v>53</v>
      </c>
      <c r="AH47" s="97"/>
      <c r="AI47" s="97"/>
      <c r="AJ47" s="97"/>
      <c r="AK47" s="97"/>
      <c r="AL47" s="97"/>
      <c r="AM47" s="157"/>
      <c r="AN47" s="141" t="s">
        <v>53</v>
      </c>
      <c r="AO47" s="97" t="s">
        <v>53</v>
      </c>
      <c r="AP47" s="97" t="s">
        <v>53</v>
      </c>
      <c r="AQ47" s="97" t="s">
        <v>53</v>
      </c>
      <c r="AR47" s="97" t="s">
        <v>53</v>
      </c>
      <c r="AS47" s="97"/>
      <c r="AT47" s="97"/>
      <c r="AU47" s="97"/>
      <c r="AV47" s="99"/>
      <c r="AW47" s="99"/>
      <c r="AX47" s="99"/>
    </row>
    <row r="48" spans="1:50" x14ac:dyDescent="0.25">
      <c r="A48" s="101"/>
      <c r="B48" s="102" t="s">
        <v>772</v>
      </c>
      <c r="C48" s="102" t="s">
        <v>111</v>
      </c>
      <c r="D48" s="102"/>
      <c r="E48" s="159" t="s">
        <v>53</v>
      </c>
      <c r="F48" s="101" t="s">
        <v>53</v>
      </c>
      <c r="G48" s="101" t="s">
        <v>53</v>
      </c>
      <c r="H48" s="101" t="s">
        <v>53</v>
      </c>
      <c r="I48" s="101" t="s">
        <v>53</v>
      </c>
      <c r="J48" s="101"/>
      <c r="K48" s="101"/>
      <c r="L48" s="101"/>
      <c r="M48" s="101"/>
      <c r="N48" s="101"/>
      <c r="O48" s="160"/>
      <c r="P48" s="159" t="s">
        <v>53</v>
      </c>
      <c r="Q48" s="101" t="s">
        <v>53</v>
      </c>
      <c r="R48" s="101" t="s">
        <v>53</v>
      </c>
      <c r="S48" s="101" t="s">
        <v>53</v>
      </c>
      <c r="T48" s="101" t="s">
        <v>53</v>
      </c>
      <c r="U48" s="101" t="s">
        <v>53</v>
      </c>
      <c r="V48" s="101"/>
      <c r="W48" s="101"/>
      <c r="X48" s="101"/>
      <c r="Y48" s="101"/>
      <c r="Z48" s="101"/>
      <c r="AA48" s="160"/>
      <c r="AB48" s="159" t="s">
        <v>53</v>
      </c>
      <c r="AC48" s="101" t="s">
        <v>53</v>
      </c>
      <c r="AD48" s="101" t="s">
        <v>53</v>
      </c>
      <c r="AE48" s="101" t="s">
        <v>53</v>
      </c>
      <c r="AF48" s="101" t="s">
        <v>53</v>
      </c>
      <c r="AG48" s="101" t="s">
        <v>53</v>
      </c>
      <c r="AH48" s="101"/>
      <c r="AI48" s="101"/>
      <c r="AJ48" s="101"/>
      <c r="AK48" s="101"/>
      <c r="AL48" s="101"/>
      <c r="AM48" s="160"/>
      <c r="AN48" s="142" t="s">
        <v>53</v>
      </c>
      <c r="AO48" s="101" t="s">
        <v>53</v>
      </c>
      <c r="AP48" s="101" t="s">
        <v>53</v>
      </c>
      <c r="AQ48" s="101" t="s">
        <v>53</v>
      </c>
      <c r="AR48" s="101" t="s">
        <v>53</v>
      </c>
      <c r="AS48" s="101"/>
      <c r="AT48" s="101"/>
      <c r="AU48" s="101"/>
      <c r="AV48" s="103"/>
      <c r="AW48" s="103"/>
      <c r="AX48" s="103"/>
    </row>
    <row r="49" spans="1:50" x14ac:dyDescent="0.25">
      <c r="A49" s="97" t="s">
        <v>107</v>
      </c>
      <c r="B49" s="98" t="s">
        <v>772</v>
      </c>
      <c r="C49" s="98"/>
      <c r="D49" s="98" t="s">
        <v>791</v>
      </c>
      <c r="E49" s="156" t="s">
        <v>53</v>
      </c>
      <c r="F49" s="97" t="s">
        <v>53</v>
      </c>
      <c r="G49" s="97" t="s">
        <v>53</v>
      </c>
      <c r="H49" s="97" t="s">
        <v>53</v>
      </c>
      <c r="I49" s="97" t="s">
        <v>53</v>
      </c>
      <c r="J49" s="97"/>
      <c r="K49" s="111"/>
      <c r="L49" s="111"/>
      <c r="M49" s="111"/>
      <c r="N49" s="111"/>
      <c r="O49" s="164"/>
      <c r="P49" s="156" t="s">
        <v>53</v>
      </c>
      <c r="Q49" s="97" t="s">
        <v>53</v>
      </c>
      <c r="R49" s="97" t="s">
        <v>53</v>
      </c>
      <c r="S49" s="97" t="s">
        <v>53</v>
      </c>
      <c r="T49" s="97" t="s">
        <v>53</v>
      </c>
      <c r="U49" s="97" t="s">
        <v>53</v>
      </c>
      <c r="V49" s="97"/>
      <c r="W49" s="111"/>
      <c r="X49" s="111"/>
      <c r="Y49" s="111"/>
      <c r="Z49" s="111"/>
      <c r="AA49" s="164"/>
      <c r="AB49" s="156" t="s">
        <v>53</v>
      </c>
      <c r="AC49" s="97" t="s">
        <v>53</v>
      </c>
      <c r="AD49" s="97" t="s">
        <v>53</v>
      </c>
      <c r="AE49" s="97" t="s">
        <v>53</v>
      </c>
      <c r="AF49" s="97" t="s">
        <v>53</v>
      </c>
      <c r="AG49" s="97" t="s">
        <v>53</v>
      </c>
      <c r="AH49" s="97"/>
      <c r="AI49" s="111"/>
      <c r="AJ49" s="111"/>
      <c r="AK49" s="111"/>
      <c r="AL49" s="111"/>
      <c r="AM49" s="164"/>
      <c r="AN49" s="141">
        <v>1</v>
      </c>
      <c r="AO49" s="97" t="s">
        <v>53</v>
      </c>
      <c r="AP49" s="97" t="s">
        <v>53</v>
      </c>
      <c r="AQ49" s="97" t="s">
        <v>53</v>
      </c>
      <c r="AR49" s="97" t="s">
        <v>53</v>
      </c>
      <c r="AS49" s="97"/>
      <c r="AT49" s="111"/>
      <c r="AU49" s="97"/>
      <c r="AV49" s="99"/>
      <c r="AW49" s="99"/>
      <c r="AX49" s="149"/>
    </row>
    <row r="50" spans="1:50" x14ac:dyDescent="0.25">
      <c r="A50" s="97" t="s">
        <v>109</v>
      </c>
      <c r="B50" s="98" t="s">
        <v>772</v>
      </c>
      <c r="C50" s="98"/>
      <c r="D50" s="98" t="s">
        <v>110</v>
      </c>
      <c r="E50" s="156" t="s">
        <v>53</v>
      </c>
      <c r="F50" s="97">
        <v>3</v>
      </c>
      <c r="G50" s="97" t="s">
        <v>53</v>
      </c>
      <c r="H50" s="97">
        <v>1</v>
      </c>
      <c r="I50" s="100">
        <v>1</v>
      </c>
      <c r="J50" s="100">
        <v>1</v>
      </c>
      <c r="K50" s="100"/>
      <c r="L50" s="100"/>
      <c r="M50" s="100"/>
      <c r="N50" s="100">
        <v>1</v>
      </c>
      <c r="O50" s="158">
        <v>1</v>
      </c>
      <c r="P50" s="156" t="s">
        <v>53</v>
      </c>
      <c r="Q50" s="97" t="s">
        <v>53</v>
      </c>
      <c r="R50" s="97" t="s">
        <v>53</v>
      </c>
      <c r="S50" s="97" t="s">
        <v>53</v>
      </c>
      <c r="T50" s="97" t="s">
        <v>53</v>
      </c>
      <c r="U50" s="97" t="s">
        <v>53</v>
      </c>
      <c r="V50" s="97"/>
      <c r="W50" s="97"/>
      <c r="X50" s="97"/>
      <c r="Y50" s="97"/>
      <c r="Z50" s="97"/>
      <c r="AA50" s="158"/>
      <c r="AB50" s="156">
        <v>1</v>
      </c>
      <c r="AC50" s="97">
        <v>1</v>
      </c>
      <c r="AD50" s="97">
        <v>3</v>
      </c>
      <c r="AE50" s="97" t="s">
        <v>53</v>
      </c>
      <c r="AF50" s="97">
        <v>1</v>
      </c>
      <c r="AG50" s="97">
        <v>1</v>
      </c>
      <c r="AH50" s="97">
        <v>1</v>
      </c>
      <c r="AI50" s="97"/>
      <c r="AJ50" s="97"/>
      <c r="AK50" s="97"/>
      <c r="AL50" s="97">
        <v>1</v>
      </c>
      <c r="AM50" s="158">
        <v>1</v>
      </c>
      <c r="AN50" s="141" t="s">
        <v>53</v>
      </c>
      <c r="AO50" s="97" t="s">
        <v>53</v>
      </c>
      <c r="AP50" s="97" t="s">
        <v>53</v>
      </c>
      <c r="AQ50" s="97" t="s">
        <v>53</v>
      </c>
      <c r="AR50" s="97" t="s">
        <v>53</v>
      </c>
      <c r="AS50" s="97"/>
      <c r="AT50" s="97"/>
      <c r="AU50" s="97"/>
      <c r="AV50" s="99"/>
      <c r="AW50" s="99"/>
      <c r="AX50" s="147"/>
    </row>
    <row r="51" spans="1:50" x14ac:dyDescent="0.25">
      <c r="A51" s="97" t="s">
        <v>112</v>
      </c>
      <c r="B51" s="98" t="s">
        <v>772</v>
      </c>
      <c r="C51" s="98"/>
      <c r="D51" s="98" t="s">
        <v>113</v>
      </c>
      <c r="E51" s="156" t="s">
        <v>53</v>
      </c>
      <c r="F51" s="97">
        <v>1</v>
      </c>
      <c r="G51" s="97">
        <v>1</v>
      </c>
      <c r="H51" s="97">
        <v>2</v>
      </c>
      <c r="I51" s="100">
        <v>2</v>
      </c>
      <c r="J51" s="100"/>
      <c r="K51" s="100">
        <v>6</v>
      </c>
      <c r="L51" s="100">
        <v>1</v>
      </c>
      <c r="M51" s="100"/>
      <c r="N51" s="100">
        <v>2</v>
      </c>
      <c r="O51" s="158">
        <v>3</v>
      </c>
      <c r="P51" s="156" t="s">
        <v>53</v>
      </c>
      <c r="Q51" s="97" t="s">
        <v>53</v>
      </c>
      <c r="R51" s="97" t="s">
        <v>53</v>
      </c>
      <c r="S51" s="97" t="s">
        <v>53</v>
      </c>
      <c r="T51" s="97" t="s">
        <v>53</v>
      </c>
      <c r="U51" s="97" t="s">
        <v>53</v>
      </c>
      <c r="V51" s="97"/>
      <c r="W51" s="97"/>
      <c r="X51" s="97"/>
      <c r="Y51" s="97"/>
      <c r="Z51" s="97"/>
      <c r="AA51" s="158"/>
      <c r="AB51" s="156" t="s">
        <v>53</v>
      </c>
      <c r="AC51" s="97" t="s">
        <v>53</v>
      </c>
      <c r="AD51" s="97" t="s">
        <v>53</v>
      </c>
      <c r="AE51" s="97" t="s">
        <v>53</v>
      </c>
      <c r="AF51" s="97" t="s">
        <v>53</v>
      </c>
      <c r="AG51" s="97" t="s">
        <v>53</v>
      </c>
      <c r="AH51" s="97"/>
      <c r="AI51" s="97"/>
      <c r="AJ51" s="97">
        <v>1</v>
      </c>
      <c r="AK51" s="97"/>
      <c r="AL51" s="97">
        <v>2</v>
      </c>
      <c r="AM51" s="158"/>
      <c r="AN51" s="141">
        <v>1</v>
      </c>
      <c r="AO51" s="97">
        <v>1</v>
      </c>
      <c r="AP51" s="97">
        <v>1</v>
      </c>
      <c r="AQ51" s="97">
        <v>2</v>
      </c>
      <c r="AR51" s="97">
        <v>2</v>
      </c>
      <c r="AS51" s="97"/>
      <c r="AT51" s="97">
        <v>6</v>
      </c>
      <c r="AU51" s="97"/>
      <c r="AV51" s="99"/>
      <c r="AW51" s="99"/>
      <c r="AX51" s="147">
        <v>3</v>
      </c>
    </row>
    <row r="52" spans="1:50" x14ac:dyDescent="0.25">
      <c r="A52" s="97" t="s">
        <v>114</v>
      </c>
      <c r="B52" s="98" t="s">
        <v>772</v>
      </c>
      <c r="C52" s="98"/>
      <c r="D52" s="98" t="s">
        <v>115</v>
      </c>
      <c r="E52" s="156" t="s">
        <v>53</v>
      </c>
      <c r="F52" s="97" t="s">
        <v>53</v>
      </c>
      <c r="G52" s="97">
        <v>1</v>
      </c>
      <c r="H52" s="97">
        <v>1</v>
      </c>
      <c r="I52" s="100">
        <v>1</v>
      </c>
      <c r="J52" s="100">
        <v>2</v>
      </c>
      <c r="K52" s="100">
        <v>1</v>
      </c>
      <c r="L52" s="100">
        <v>1</v>
      </c>
      <c r="M52" s="100">
        <v>1</v>
      </c>
      <c r="N52" s="100">
        <v>3</v>
      </c>
      <c r="O52" s="158">
        <v>4</v>
      </c>
      <c r="P52" s="156" t="s">
        <v>53</v>
      </c>
      <c r="Q52" s="97" t="s">
        <v>53</v>
      </c>
      <c r="R52" s="97" t="s">
        <v>53</v>
      </c>
      <c r="S52" s="97" t="s">
        <v>53</v>
      </c>
      <c r="T52" s="97" t="s">
        <v>53</v>
      </c>
      <c r="U52" s="97" t="s">
        <v>53</v>
      </c>
      <c r="V52" s="97"/>
      <c r="W52" s="97"/>
      <c r="X52" s="97"/>
      <c r="Y52" s="97"/>
      <c r="Z52" s="97"/>
      <c r="AA52" s="158"/>
      <c r="AB52" s="156" t="s">
        <v>53</v>
      </c>
      <c r="AC52" s="97" t="s">
        <v>53</v>
      </c>
      <c r="AD52" s="97" t="s">
        <v>53</v>
      </c>
      <c r="AE52" s="97" t="s">
        <v>53</v>
      </c>
      <c r="AF52" s="97" t="s">
        <v>53</v>
      </c>
      <c r="AG52" s="97" t="s">
        <v>53</v>
      </c>
      <c r="AH52" s="97"/>
      <c r="AI52" s="97"/>
      <c r="AJ52" s="97"/>
      <c r="AK52" s="97"/>
      <c r="AL52" s="97"/>
      <c r="AM52" s="158"/>
      <c r="AN52" s="141">
        <v>1</v>
      </c>
      <c r="AO52" s="97" t="s">
        <v>53</v>
      </c>
      <c r="AP52" s="97">
        <v>1</v>
      </c>
      <c r="AQ52" s="97">
        <v>1</v>
      </c>
      <c r="AR52" s="97">
        <v>1</v>
      </c>
      <c r="AS52" s="97">
        <v>2</v>
      </c>
      <c r="AT52" s="97">
        <v>1</v>
      </c>
      <c r="AU52" s="97">
        <v>1</v>
      </c>
      <c r="AV52" s="99">
        <v>1</v>
      </c>
      <c r="AW52" s="99">
        <v>3</v>
      </c>
      <c r="AX52" s="147">
        <v>4</v>
      </c>
    </row>
    <row r="53" spans="1:50" x14ac:dyDescent="0.25">
      <c r="A53" s="97" t="s">
        <v>116</v>
      </c>
      <c r="B53" s="98" t="s">
        <v>772</v>
      </c>
      <c r="C53" s="98"/>
      <c r="D53" s="98" t="s">
        <v>117</v>
      </c>
      <c r="E53" s="156" t="s">
        <v>53</v>
      </c>
      <c r="F53" s="97" t="s">
        <v>53</v>
      </c>
      <c r="G53" s="97" t="s">
        <v>53</v>
      </c>
      <c r="H53" s="97" t="s">
        <v>53</v>
      </c>
      <c r="I53" s="97" t="s">
        <v>53</v>
      </c>
      <c r="J53" s="97"/>
      <c r="K53" s="97">
        <v>2</v>
      </c>
      <c r="L53" s="97">
        <v>1</v>
      </c>
      <c r="M53" s="97">
        <v>1</v>
      </c>
      <c r="N53" s="97">
        <v>4</v>
      </c>
      <c r="O53" s="157">
        <v>1</v>
      </c>
      <c r="P53" s="156" t="s">
        <v>53</v>
      </c>
      <c r="Q53" s="97" t="s">
        <v>53</v>
      </c>
      <c r="R53" s="97" t="s">
        <v>53</v>
      </c>
      <c r="S53" s="97" t="s">
        <v>53</v>
      </c>
      <c r="T53" s="97" t="s">
        <v>53</v>
      </c>
      <c r="U53" s="97" t="s">
        <v>53</v>
      </c>
      <c r="V53" s="97"/>
      <c r="W53" s="97"/>
      <c r="X53" s="97"/>
      <c r="Y53" s="97"/>
      <c r="Z53" s="97"/>
      <c r="AA53" s="157"/>
      <c r="AB53" s="156" t="s">
        <v>53</v>
      </c>
      <c r="AC53" s="97" t="s">
        <v>53</v>
      </c>
      <c r="AD53" s="97" t="s">
        <v>53</v>
      </c>
      <c r="AE53" s="97" t="s">
        <v>53</v>
      </c>
      <c r="AF53" s="97" t="s">
        <v>53</v>
      </c>
      <c r="AG53" s="97" t="s">
        <v>53</v>
      </c>
      <c r="AH53" s="97"/>
      <c r="AI53" s="97"/>
      <c r="AJ53" s="97"/>
      <c r="AK53" s="97"/>
      <c r="AL53" s="97"/>
      <c r="AM53" s="157"/>
      <c r="AN53" s="141" t="s">
        <v>53</v>
      </c>
      <c r="AO53" s="97" t="s">
        <v>53</v>
      </c>
      <c r="AP53" s="97" t="s">
        <v>53</v>
      </c>
      <c r="AQ53" s="97" t="s">
        <v>53</v>
      </c>
      <c r="AR53" s="97" t="s">
        <v>53</v>
      </c>
      <c r="AS53" s="97"/>
      <c r="AT53" s="97">
        <v>2</v>
      </c>
      <c r="AU53" s="97">
        <v>1</v>
      </c>
      <c r="AV53" s="99">
        <v>1</v>
      </c>
      <c r="AW53" s="99">
        <v>4</v>
      </c>
      <c r="AX53" s="99">
        <v>1</v>
      </c>
    </row>
    <row r="54" spans="1:50" x14ac:dyDescent="0.25">
      <c r="A54" s="97" t="s">
        <v>118</v>
      </c>
      <c r="B54" s="98" t="s">
        <v>772</v>
      </c>
      <c r="C54" s="98"/>
      <c r="D54" s="98" t="s">
        <v>119</v>
      </c>
      <c r="E54" s="156" t="s">
        <v>53</v>
      </c>
      <c r="F54" s="97" t="s">
        <v>53</v>
      </c>
      <c r="G54" s="97" t="s">
        <v>53</v>
      </c>
      <c r="H54" s="97" t="s">
        <v>53</v>
      </c>
      <c r="I54" s="97" t="s">
        <v>53</v>
      </c>
      <c r="J54" s="97"/>
      <c r="K54" s="97"/>
      <c r="L54" s="104" t="s">
        <v>903</v>
      </c>
      <c r="M54" s="104" t="s">
        <v>903</v>
      </c>
      <c r="N54" s="104" t="s">
        <v>903</v>
      </c>
      <c r="O54" s="161" t="s">
        <v>903</v>
      </c>
      <c r="P54" s="156" t="s">
        <v>53</v>
      </c>
      <c r="Q54" s="97" t="s">
        <v>53</v>
      </c>
      <c r="R54" s="97" t="s">
        <v>53</v>
      </c>
      <c r="S54" s="97" t="s">
        <v>53</v>
      </c>
      <c r="T54" s="97" t="s">
        <v>53</v>
      </c>
      <c r="U54" s="97" t="s">
        <v>53</v>
      </c>
      <c r="V54" s="97"/>
      <c r="W54" s="97"/>
      <c r="X54" s="104" t="s">
        <v>903</v>
      </c>
      <c r="Y54" s="104" t="s">
        <v>903</v>
      </c>
      <c r="Z54" s="104" t="s">
        <v>903</v>
      </c>
      <c r="AA54" s="161" t="s">
        <v>903</v>
      </c>
      <c r="AB54" s="156" t="s">
        <v>53</v>
      </c>
      <c r="AC54" s="97" t="s">
        <v>53</v>
      </c>
      <c r="AD54" s="97" t="s">
        <v>53</v>
      </c>
      <c r="AE54" s="97" t="s">
        <v>53</v>
      </c>
      <c r="AF54" s="97" t="s">
        <v>53</v>
      </c>
      <c r="AG54" s="97" t="s">
        <v>53</v>
      </c>
      <c r="AH54" s="97"/>
      <c r="AI54" s="97"/>
      <c r="AJ54" s="104" t="s">
        <v>903</v>
      </c>
      <c r="AK54" s="104" t="s">
        <v>903</v>
      </c>
      <c r="AL54" s="104" t="s">
        <v>903</v>
      </c>
      <c r="AM54" s="161" t="s">
        <v>903</v>
      </c>
      <c r="AN54" s="141" t="s">
        <v>53</v>
      </c>
      <c r="AO54" s="97" t="s">
        <v>53</v>
      </c>
      <c r="AP54" s="97" t="s">
        <v>53</v>
      </c>
      <c r="AQ54" s="97" t="s">
        <v>53</v>
      </c>
      <c r="AR54" s="97" t="s">
        <v>53</v>
      </c>
      <c r="AS54" s="97"/>
      <c r="AT54" s="97"/>
      <c r="AU54" s="104" t="s">
        <v>903</v>
      </c>
      <c r="AV54" s="105" t="s">
        <v>903</v>
      </c>
      <c r="AW54" s="105" t="s">
        <v>903</v>
      </c>
      <c r="AX54" s="105" t="s">
        <v>903</v>
      </c>
    </row>
    <row r="55" spans="1:50" x14ac:dyDescent="0.25">
      <c r="A55" s="97" t="s">
        <v>120</v>
      </c>
      <c r="B55" s="98" t="s">
        <v>772</v>
      </c>
      <c r="C55" s="98"/>
      <c r="D55" s="98" t="s">
        <v>121</v>
      </c>
      <c r="E55" s="156" t="s">
        <v>53</v>
      </c>
      <c r="F55" s="97">
        <v>2</v>
      </c>
      <c r="G55" s="97" t="s">
        <v>53</v>
      </c>
      <c r="H55" s="97" t="s">
        <v>53</v>
      </c>
      <c r="I55" s="100">
        <v>1</v>
      </c>
      <c r="J55" s="100"/>
      <c r="K55" s="100">
        <v>1</v>
      </c>
      <c r="L55" s="100">
        <v>1</v>
      </c>
      <c r="M55" s="100"/>
      <c r="N55" s="100"/>
      <c r="O55" s="158"/>
      <c r="P55" s="156" t="s">
        <v>53</v>
      </c>
      <c r="Q55" s="97" t="s">
        <v>53</v>
      </c>
      <c r="R55" s="97" t="s">
        <v>53</v>
      </c>
      <c r="S55" s="97" t="s">
        <v>53</v>
      </c>
      <c r="T55" s="97" t="s">
        <v>53</v>
      </c>
      <c r="U55" s="97" t="s">
        <v>53</v>
      </c>
      <c r="V55" s="97"/>
      <c r="W55" s="97"/>
      <c r="X55" s="97"/>
      <c r="Y55" s="97"/>
      <c r="Z55" s="97"/>
      <c r="AA55" s="158"/>
      <c r="AB55" s="156" t="s">
        <v>53</v>
      </c>
      <c r="AC55" s="97" t="s">
        <v>53</v>
      </c>
      <c r="AD55" s="97" t="s">
        <v>53</v>
      </c>
      <c r="AE55" s="97" t="s">
        <v>53</v>
      </c>
      <c r="AF55" s="97" t="s">
        <v>53</v>
      </c>
      <c r="AG55" s="97" t="s">
        <v>53</v>
      </c>
      <c r="AH55" s="97"/>
      <c r="AI55" s="97"/>
      <c r="AJ55" s="97"/>
      <c r="AK55" s="97"/>
      <c r="AL55" s="97"/>
      <c r="AM55" s="158"/>
      <c r="AN55" s="141">
        <v>1</v>
      </c>
      <c r="AO55" s="97">
        <v>2</v>
      </c>
      <c r="AP55" s="97" t="s">
        <v>53</v>
      </c>
      <c r="AQ55" s="97" t="s">
        <v>53</v>
      </c>
      <c r="AR55" s="100">
        <v>1</v>
      </c>
      <c r="AS55" s="100"/>
      <c r="AT55" s="100">
        <v>1</v>
      </c>
      <c r="AU55" s="97">
        <v>1</v>
      </c>
      <c r="AV55" s="99"/>
      <c r="AW55" s="99"/>
      <c r="AX55" s="147"/>
    </row>
    <row r="56" spans="1:50" x14ac:dyDescent="0.25">
      <c r="A56" s="97" t="s">
        <v>122</v>
      </c>
      <c r="B56" s="98" t="s">
        <v>772</v>
      </c>
      <c r="C56" s="98"/>
      <c r="D56" s="98" t="s">
        <v>123</v>
      </c>
      <c r="E56" s="156" t="s">
        <v>53</v>
      </c>
      <c r="F56" s="97" t="s">
        <v>53</v>
      </c>
      <c r="G56" s="97" t="s">
        <v>53</v>
      </c>
      <c r="H56" s="97" t="s">
        <v>53</v>
      </c>
      <c r="I56" s="97" t="s">
        <v>53</v>
      </c>
      <c r="J56" s="97"/>
      <c r="K56" s="97"/>
      <c r="L56" s="104" t="s">
        <v>903</v>
      </c>
      <c r="M56" s="104" t="s">
        <v>903</v>
      </c>
      <c r="N56" s="104" t="s">
        <v>903</v>
      </c>
      <c r="O56" s="161" t="s">
        <v>903</v>
      </c>
      <c r="P56" s="156" t="s">
        <v>53</v>
      </c>
      <c r="Q56" s="97" t="s">
        <v>53</v>
      </c>
      <c r="R56" s="97" t="s">
        <v>53</v>
      </c>
      <c r="S56" s="97" t="s">
        <v>53</v>
      </c>
      <c r="T56" s="97" t="s">
        <v>53</v>
      </c>
      <c r="U56" s="97" t="s">
        <v>53</v>
      </c>
      <c r="V56" s="97"/>
      <c r="W56" s="97"/>
      <c r="X56" s="104" t="s">
        <v>903</v>
      </c>
      <c r="Y56" s="104" t="s">
        <v>903</v>
      </c>
      <c r="Z56" s="104" t="s">
        <v>903</v>
      </c>
      <c r="AA56" s="161" t="s">
        <v>903</v>
      </c>
      <c r="AB56" s="156" t="s">
        <v>53</v>
      </c>
      <c r="AC56" s="97" t="s">
        <v>53</v>
      </c>
      <c r="AD56" s="97" t="s">
        <v>53</v>
      </c>
      <c r="AE56" s="97" t="s">
        <v>53</v>
      </c>
      <c r="AF56" s="97" t="s">
        <v>53</v>
      </c>
      <c r="AG56" s="97" t="s">
        <v>53</v>
      </c>
      <c r="AH56" s="97"/>
      <c r="AI56" s="97"/>
      <c r="AJ56" s="104" t="s">
        <v>903</v>
      </c>
      <c r="AK56" s="104" t="s">
        <v>903</v>
      </c>
      <c r="AL56" s="104" t="s">
        <v>903</v>
      </c>
      <c r="AM56" s="161" t="s">
        <v>903</v>
      </c>
      <c r="AN56" s="141" t="s">
        <v>53</v>
      </c>
      <c r="AO56" s="97" t="s">
        <v>53</v>
      </c>
      <c r="AP56" s="97" t="s">
        <v>53</v>
      </c>
      <c r="AQ56" s="97" t="s">
        <v>53</v>
      </c>
      <c r="AR56" s="97" t="s">
        <v>53</v>
      </c>
      <c r="AS56" s="97"/>
      <c r="AT56" s="97"/>
      <c r="AU56" s="104" t="s">
        <v>903</v>
      </c>
      <c r="AV56" s="105" t="s">
        <v>903</v>
      </c>
      <c r="AW56" s="105" t="s">
        <v>903</v>
      </c>
      <c r="AX56" s="105" t="s">
        <v>903</v>
      </c>
    </row>
    <row r="57" spans="1:50" x14ac:dyDescent="0.25">
      <c r="A57" s="97" t="s">
        <v>124</v>
      </c>
      <c r="B57" s="98" t="s">
        <v>772</v>
      </c>
      <c r="C57" s="98"/>
      <c r="D57" s="98" t="s">
        <v>125</v>
      </c>
      <c r="E57" s="156" t="s">
        <v>53</v>
      </c>
      <c r="F57" s="97">
        <v>7</v>
      </c>
      <c r="G57" s="97">
        <v>2</v>
      </c>
      <c r="H57" s="97">
        <v>7</v>
      </c>
      <c r="I57" s="100">
        <v>2</v>
      </c>
      <c r="J57" s="100">
        <v>3</v>
      </c>
      <c r="K57" s="100">
        <v>1</v>
      </c>
      <c r="L57" s="100"/>
      <c r="M57" s="100">
        <v>2</v>
      </c>
      <c r="N57" s="100">
        <v>5</v>
      </c>
      <c r="O57" s="158">
        <v>2</v>
      </c>
      <c r="P57" s="156" t="s">
        <v>53</v>
      </c>
      <c r="Q57" s="97" t="s">
        <v>53</v>
      </c>
      <c r="R57" s="97" t="s">
        <v>53</v>
      </c>
      <c r="S57" s="97" t="s">
        <v>53</v>
      </c>
      <c r="T57" s="97" t="s">
        <v>53</v>
      </c>
      <c r="U57" s="97" t="s">
        <v>53</v>
      </c>
      <c r="V57" s="97"/>
      <c r="W57" s="97"/>
      <c r="X57" s="97"/>
      <c r="Y57" s="97"/>
      <c r="Z57" s="97"/>
      <c r="AA57" s="158"/>
      <c r="AB57" s="156" t="s">
        <v>53</v>
      </c>
      <c r="AC57" s="97" t="s">
        <v>53</v>
      </c>
      <c r="AD57" s="97" t="s">
        <v>53</v>
      </c>
      <c r="AE57" s="97" t="s">
        <v>53</v>
      </c>
      <c r="AF57" s="97">
        <v>3</v>
      </c>
      <c r="AG57" s="100">
        <v>1</v>
      </c>
      <c r="AH57" s="100">
        <v>2</v>
      </c>
      <c r="AI57" s="100">
        <v>1</v>
      </c>
      <c r="AJ57" s="100"/>
      <c r="AK57" s="100">
        <v>2</v>
      </c>
      <c r="AL57" s="100">
        <v>3</v>
      </c>
      <c r="AM57" s="158">
        <v>1</v>
      </c>
      <c r="AN57" s="141">
        <v>4</v>
      </c>
      <c r="AO57" s="97">
        <v>7</v>
      </c>
      <c r="AP57" s="97">
        <v>2</v>
      </c>
      <c r="AQ57" s="97">
        <v>4</v>
      </c>
      <c r="AR57" s="97">
        <v>1</v>
      </c>
      <c r="AS57" s="97">
        <v>1</v>
      </c>
      <c r="AT57" s="97"/>
      <c r="AU57" s="97"/>
      <c r="AV57" s="99"/>
      <c r="AW57" s="99">
        <v>2</v>
      </c>
      <c r="AX57" s="147">
        <v>1</v>
      </c>
    </row>
    <row r="58" spans="1:50" x14ac:dyDescent="0.25">
      <c r="A58" s="97" t="s">
        <v>126</v>
      </c>
      <c r="B58" s="98" t="s">
        <v>772</v>
      </c>
      <c r="C58" s="98"/>
      <c r="D58" s="98" t="s">
        <v>127</v>
      </c>
      <c r="E58" s="156" t="s">
        <v>53</v>
      </c>
      <c r="F58" s="97">
        <v>1</v>
      </c>
      <c r="G58" s="97">
        <v>1</v>
      </c>
      <c r="H58" s="97">
        <v>4</v>
      </c>
      <c r="I58" s="100">
        <v>10</v>
      </c>
      <c r="J58" s="100">
        <v>5</v>
      </c>
      <c r="K58" s="100">
        <v>8</v>
      </c>
      <c r="L58" s="100">
        <v>10</v>
      </c>
      <c r="M58" s="100">
        <v>5</v>
      </c>
      <c r="N58" s="100">
        <v>6</v>
      </c>
      <c r="O58" s="158">
        <v>7</v>
      </c>
      <c r="P58" s="156" t="s">
        <v>53</v>
      </c>
      <c r="Q58" s="97" t="s">
        <v>53</v>
      </c>
      <c r="R58" s="97" t="s">
        <v>53</v>
      </c>
      <c r="S58" s="97" t="s">
        <v>53</v>
      </c>
      <c r="T58" s="97" t="s">
        <v>53</v>
      </c>
      <c r="U58" s="97" t="s">
        <v>53</v>
      </c>
      <c r="V58" s="97"/>
      <c r="W58" s="97"/>
      <c r="X58" s="97"/>
      <c r="Y58" s="97"/>
      <c r="Z58" s="97"/>
      <c r="AA58" s="158"/>
      <c r="AB58" s="156" t="s">
        <v>53</v>
      </c>
      <c r="AC58" s="97">
        <v>2</v>
      </c>
      <c r="AD58" s="97" t="s">
        <v>53</v>
      </c>
      <c r="AE58" s="97" t="s">
        <v>53</v>
      </c>
      <c r="AF58" s="97">
        <v>1</v>
      </c>
      <c r="AG58" s="100">
        <v>5</v>
      </c>
      <c r="AH58" s="100">
        <v>2</v>
      </c>
      <c r="AI58" s="100">
        <v>4</v>
      </c>
      <c r="AJ58" s="100">
        <v>4</v>
      </c>
      <c r="AK58" s="100">
        <v>3</v>
      </c>
      <c r="AL58" s="100">
        <v>3</v>
      </c>
      <c r="AM58" s="158">
        <v>1</v>
      </c>
      <c r="AN58" s="141">
        <v>4</v>
      </c>
      <c r="AO58" s="97">
        <v>1</v>
      </c>
      <c r="AP58" s="97">
        <v>1</v>
      </c>
      <c r="AQ58" s="97">
        <v>3</v>
      </c>
      <c r="AR58" s="97">
        <v>5</v>
      </c>
      <c r="AS58" s="97">
        <v>3</v>
      </c>
      <c r="AT58" s="97">
        <v>4</v>
      </c>
      <c r="AU58" s="97">
        <v>6</v>
      </c>
      <c r="AV58" s="99">
        <v>2</v>
      </c>
      <c r="AW58" s="99">
        <v>3</v>
      </c>
      <c r="AX58" s="147">
        <v>6</v>
      </c>
    </row>
    <row r="59" spans="1:50" x14ac:dyDescent="0.25">
      <c r="A59" s="97" t="s">
        <v>128</v>
      </c>
      <c r="B59" s="98" t="s">
        <v>772</v>
      </c>
      <c r="C59" s="98"/>
      <c r="D59" s="98" t="s">
        <v>129</v>
      </c>
      <c r="E59" s="156" t="s">
        <v>53</v>
      </c>
      <c r="F59" s="97" t="s">
        <v>53</v>
      </c>
      <c r="G59" s="97" t="s">
        <v>53</v>
      </c>
      <c r="H59" s="97" t="s">
        <v>53</v>
      </c>
      <c r="I59" s="100">
        <v>1</v>
      </c>
      <c r="J59" s="100"/>
      <c r="K59" s="100"/>
      <c r="L59" s="100"/>
      <c r="M59" s="100"/>
      <c r="N59" s="100"/>
      <c r="O59" s="158"/>
      <c r="P59" s="156" t="s">
        <v>53</v>
      </c>
      <c r="Q59" s="97" t="s">
        <v>53</v>
      </c>
      <c r="R59" s="97" t="s">
        <v>53</v>
      </c>
      <c r="S59" s="97" t="s">
        <v>53</v>
      </c>
      <c r="T59" s="97" t="s">
        <v>53</v>
      </c>
      <c r="U59" s="97" t="s">
        <v>53</v>
      </c>
      <c r="V59" s="97"/>
      <c r="W59" s="97"/>
      <c r="X59" s="97"/>
      <c r="Y59" s="97"/>
      <c r="Z59" s="97"/>
      <c r="AA59" s="158"/>
      <c r="AB59" s="156" t="s">
        <v>53</v>
      </c>
      <c r="AC59" s="97" t="s">
        <v>53</v>
      </c>
      <c r="AD59" s="97" t="s">
        <v>53</v>
      </c>
      <c r="AE59" s="97" t="s">
        <v>53</v>
      </c>
      <c r="AF59" s="97" t="s">
        <v>53</v>
      </c>
      <c r="AG59" s="97" t="s">
        <v>53</v>
      </c>
      <c r="AH59" s="97"/>
      <c r="AI59" s="97"/>
      <c r="AJ59" s="97"/>
      <c r="AK59" s="97"/>
      <c r="AL59" s="97"/>
      <c r="AM59" s="158"/>
      <c r="AN59" s="141">
        <v>1</v>
      </c>
      <c r="AO59" s="97" t="s">
        <v>53</v>
      </c>
      <c r="AP59" s="97" t="s">
        <v>53</v>
      </c>
      <c r="AQ59" s="97" t="s">
        <v>53</v>
      </c>
      <c r="AR59" s="100">
        <v>1</v>
      </c>
      <c r="AS59" s="100"/>
      <c r="AT59" s="100"/>
      <c r="AU59" s="97"/>
      <c r="AV59" s="99"/>
      <c r="AW59" s="99"/>
      <c r="AX59" s="147"/>
    </row>
    <row r="60" spans="1:50" x14ac:dyDescent="0.25">
      <c r="A60" s="97" t="s">
        <v>130</v>
      </c>
      <c r="B60" s="98" t="s">
        <v>772</v>
      </c>
      <c r="C60" s="98"/>
      <c r="D60" s="98" t="s">
        <v>131</v>
      </c>
      <c r="E60" s="156" t="s">
        <v>53</v>
      </c>
      <c r="F60" s="97" t="s">
        <v>53</v>
      </c>
      <c r="G60" s="97" t="s">
        <v>53</v>
      </c>
      <c r="H60" s="97">
        <v>2</v>
      </c>
      <c r="I60" s="100">
        <v>1</v>
      </c>
      <c r="J60" s="100">
        <v>2</v>
      </c>
      <c r="K60" s="100"/>
      <c r="L60" s="100"/>
      <c r="M60" s="100"/>
      <c r="N60" s="100"/>
      <c r="O60" s="158"/>
      <c r="P60" s="156" t="s">
        <v>53</v>
      </c>
      <c r="Q60" s="97" t="s">
        <v>53</v>
      </c>
      <c r="R60" s="97" t="s">
        <v>53</v>
      </c>
      <c r="S60" s="97" t="s">
        <v>53</v>
      </c>
      <c r="T60" s="97" t="s">
        <v>53</v>
      </c>
      <c r="U60" s="97" t="s">
        <v>53</v>
      </c>
      <c r="V60" s="97"/>
      <c r="W60" s="97"/>
      <c r="X60" s="97"/>
      <c r="Y60" s="97"/>
      <c r="Z60" s="97"/>
      <c r="AA60" s="158"/>
      <c r="AB60" s="156" t="s">
        <v>53</v>
      </c>
      <c r="AC60" s="97" t="s">
        <v>53</v>
      </c>
      <c r="AD60" s="97" t="s">
        <v>53</v>
      </c>
      <c r="AE60" s="97" t="s">
        <v>53</v>
      </c>
      <c r="AF60" s="97" t="s">
        <v>53</v>
      </c>
      <c r="AG60" s="97" t="s">
        <v>53</v>
      </c>
      <c r="AH60" s="97"/>
      <c r="AI60" s="97"/>
      <c r="AJ60" s="97"/>
      <c r="AK60" s="97"/>
      <c r="AL60" s="97"/>
      <c r="AM60" s="158"/>
      <c r="AN60" s="141">
        <v>1</v>
      </c>
      <c r="AO60" s="97" t="s">
        <v>53</v>
      </c>
      <c r="AP60" s="97" t="s">
        <v>53</v>
      </c>
      <c r="AQ60" s="97">
        <v>2</v>
      </c>
      <c r="AR60" s="100">
        <v>1</v>
      </c>
      <c r="AS60" s="100">
        <v>2</v>
      </c>
      <c r="AT60" s="100"/>
      <c r="AU60" s="97"/>
      <c r="AV60" s="99"/>
      <c r="AW60" s="99"/>
      <c r="AX60" s="147"/>
    </row>
    <row r="61" spans="1:50" x14ac:dyDescent="0.25">
      <c r="A61" s="97" t="s">
        <v>132</v>
      </c>
      <c r="B61" s="98" t="s">
        <v>772</v>
      </c>
      <c r="C61" s="98"/>
      <c r="D61" s="98" t="s">
        <v>133</v>
      </c>
      <c r="E61" s="156" t="s">
        <v>53</v>
      </c>
      <c r="F61" s="97">
        <v>2</v>
      </c>
      <c r="G61" s="97" t="s">
        <v>53</v>
      </c>
      <c r="H61" s="97">
        <v>1</v>
      </c>
      <c r="I61" s="97" t="s">
        <v>53</v>
      </c>
      <c r="J61" s="97">
        <v>1</v>
      </c>
      <c r="K61" s="97">
        <v>2</v>
      </c>
      <c r="L61" s="97">
        <v>1</v>
      </c>
      <c r="M61" s="97">
        <v>2</v>
      </c>
      <c r="N61" s="97">
        <v>4</v>
      </c>
      <c r="O61" s="157">
        <v>3</v>
      </c>
      <c r="P61" s="156" t="s">
        <v>53</v>
      </c>
      <c r="Q61" s="97" t="s">
        <v>53</v>
      </c>
      <c r="R61" s="97" t="s">
        <v>53</v>
      </c>
      <c r="S61" s="97" t="s">
        <v>53</v>
      </c>
      <c r="T61" s="97" t="s">
        <v>53</v>
      </c>
      <c r="U61" s="97" t="s">
        <v>53</v>
      </c>
      <c r="V61" s="97"/>
      <c r="W61" s="97"/>
      <c r="X61" s="97"/>
      <c r="Y61" s="97"/>
      <c r="Z61" s="97"/>
      <c r="AA61" s="157"/>
      <c r="AB61" s="156" t="s">
        <v>53</v>
      </c>
      <c r="AC61" s="97" t="s">
        <v>53</v>
      </c>
      <c r="AD61" s="97">
        <v>2</v>
      </c>
      <c r="AE61" s="97" t="s">
        <v>53</v>
      </c>
      <c r="AF61" s="97" t="s">
        <v>53</v>
      </c>
      <c r="AG61" s="97" t="s">
        <v>53</v>
      </c>
      <c r="AH61" s="97"/>
      <c r="AI61" s="97"/>
      <c r="AJ61" s="97"/>
      <c r="AK61" s="97">
        <v>2</v>
      </c>
      <c r="AL61" s="97"/>
      <c r="AM61" s="157"/>
      <c r="AN61" s="141">
        <v>2</v>
      </c>
      <c r="AO61" s="97" t="s">
        <v>53</v>
      </c>
      <c r="AP61" s="97" t="s">
        <v>53</v>
      </c>
      <c r="AQ61" s="97">
        <v>1</v>
      </c>
      <c r="AR61" s="97" t="s">
        <v>53</v>
      </c>
      <c r="AS61" s="97">
        <v>1</v>
      </c>
      <c r="AT61" s="97">
        <v>2</v>
      </c>
      <c r="AU61" s="97">
        <v>1</v>
      </c>
      <c r="AV61" s="99"/>
      <c r="AW61" s="99">
        <v>4</v>
      </c>
      <c r="AX61" s="99">
        <v>3</v>
      </c>
    </row>
    <row r="62" spans="1:50" x14ac:dyDescent="0.25">
      <c r="A62" s="97" t="s">
        <v>134</v>
      </c>
      <c r="B62" s="98" t="s">
        <v>772</v>
      </c>
      <c r="C62" s="98"/>
      <c r="D62" s="98" t="s">
        <v>135</v>
      </c>
      <c r="E62" s="156" t="s">
        <v>53</v>
      </c>
      <c r="F62" s="97" t="s">
        <v>53</v>
      </c>
      <c r="G62" s="97">
        <v>1</v>
      </c>
      <c r="H62" s="97" t="s">
        <v>53</v>
      </c>
      <c r="I62" s="100">
        <v>1</v>
      </c>
      <c r="J62" s="100"/>
      <c r="K62" s="100">
        <v>1</v>
      </c>
      <c r="L62" s="100"/>
      <c r="M62" s="100"/>
      <c r="N62" s="100"/>
      <c r="O62" s="158"/>
      <c r="P62" s="156" t="s">
        <v>53</v>
      </c>
      <c r="Q62" s="97" t="s">
        <v>53</v>
      </c>
      <c r="R62" s="97" t="s">
        <v>53</v>
      </c>
      <c r="S62" s="97" t="s">
        <v>53</v>
      </c>
      <c r="T62" s="97" t="s">
        <v>53</v>
      </c>
      <c r="U62" s="97" t="s">
        <v>53</v>
      </c>
      <c r="V62" s="97"/>
      <c r="W62" s="97"/>
      <c r="X62" s="97"/>
      <c r="Y62" s="97"/>
      <c r="Z62" s="97"/>
      <c r="AA62" s="158"/>
      <c r="AB62" s="156" t="s">
        <v>53</v>
      </c>
      <c r="AC62" s="97" t="s">
        <v>53</v>
      </c>
      <c r="AD62" s="97" t="s">
        <v>53</v>
      </c>
      <c r="AE62" s="97" t="s">
        <v>53</v>
      </c>
      <c r="AF62" s="97" t="s">
        <v>53</v>
      </c>
      <c r="AG62" s="97" t="s">
        <v>53</v>
      </c>
      <c r="AH62" s="97"/>
      <c r="AI62" s="97"/>
      <c r="AJ62" s="97"/>
      <c r="AK62" s="97"/>
      <c r="AL62" s="97"/>
      <c r="AM62" s="158"/>
      <c r="AN62" s="141" t="s">
        <v>53</v>
      </c>
      <c r="AO62" s="97" t="s">
        <v>53</v>
      </c>
      <c r="AP62" s="97">
        <v>1</v>
      </c>
      <c r="AQ62" s="97" t="s">
        <v>53</v>
      </c>
      <c r="AR62" s="100">
        <v>1</v>
      </c>
      <c r="AS62" s="100"/>
      <c r="AT62" s="100">
        <v>1</v>
      </c>
      <c r="AU62" s="97"/>
      <c r="AV62" s="99"/>
      <c r="AW62" s="99"/>
      <c r="AX62" s="147"/>
    </row>
    <row r="63" spans="1:50" x14ac:dyDescent="0.25">
      <c r="A63" s="101"/>
      <c r="B63" s="102" t="s">
        <v>772</v>
      </c>
      <c r="C63" s="102" t="s">
        <v>136</v>
      </c>
      <c r="D63" s="102"/>
      <c r="E63" s="159" t="s">
        <v>53</v>
      </c>
      <c r="F63" s="101" t="s">
        <v>53</v>
      </c>
      <c r="G63" s="101" t="s">
        <v>53</v>
      </c>
      <c r="H63" s="101" t="s">
        <v>53</v>
      </c>
      <c r="I63" s="101" t="s">
        <v>53</v>
      </c>
      <c r="J63" s="101"/>
      <c r="K63" s="101"/>
      <c r="L63" s="101"/>
      <c r="M63" s="101"/>
      <c r="N63" s="101"/>
      <c r="O63" s="160"/>
      <c r="P63" s="159" t="s">
        <v>53</v>
      </c>
      <c r="Q63" s="101" t="s">
        <v>53</v>
      </c>
      <c r="R63" s="101" t="s">
        <v>53</v>
      </c>
      <c r="S63" s="101" t="s">
        <v>53</v>
      </c>
      <c r="T63" s="101" t="s">
        <v>53</v>
      </c>
      <c r="U63" s="101" t="s">
        <v>53</v>
      </c>
      <c r="V63" s="101"/>
      <c r="W63" s="101"/>
      <c r="X63" s="101"/>
      <c r="Y63" s="101"/>
      <c r="Z63" s="101"/>
      <c r="AA63" s="160"/>
      <c r="AB63" s="159" t="s">
        <v>53</v>
      </c>
      <c r="AC63" s="101" t="s">
        <v>53</v>
      </c>
      <c r="AD63" s="101" t="s">
        <v>53</v>
      </c>
      <c r="AE63" s="101" t="s">
        <v>53</v>
      </c>
      <c r="AF63" s="101" t="s">
        <v>53</v>
      </c>
      <c r="AG63" s="101" t="s">
        <v>53</v>
      </c>
      <c r="AH63" s="101"/>
      <c r="AI63" s="101"/>
      <c r="AJ63" s="101"/>
      <c r="AK63" s="101"/>
      <c r="AL63" s="101"/>
      <c r="AM63" s="160"/>
      <c r="AN63" s="142" t="s">
        <v>53</v>
      </c>
      <c r="AO63" s="101" t="s">
        <v>53</v>
      </c>
      <c r="AP63" s="101" t="s">
        <v>53</v>
      </c>
      <c r="AQ63" s="101" t="s">
        <v>53</v>
      </c>
      <c r="AR63" s="101" t="s">
        <v>53</v>
      </c>
      <c r="AS63" s="101"/>
      <c r="AT63" s="101"/>
      <c r="AU63" s="101"/>
      <c r="AV63" s="103"/>
      <c r="AW63" s="103"/>
      <c r="AX63" s="103"/>
    </row>
    <row r="64" spans="1:50" x14ac:dyDescent="0.25">
      <c r="A64" s="97" t="s">
        <v>137</v>
      </c>
      <c r="B64" s="98" t="s">
        <v>772</v>
      </c>
      <c r="C64" s="98"/>
      <c r="D64" s="98" t="s">
        <v>138</v>
      </c>
      <c r="E64" s="156" t="s">
        <v>53</v>
      </c>
      <c r="F64" s="97" t="s">
        <v>53</v>
      </c>
      <c r="G64" s="97" t="s">
        <v>53</v>
      </c>
      <c r="H64" s="97">
        <v>1</v>
      </c>
      <c r="I64" s="100">
        <v>4</v>
      </c>
      <c r="J64" s="100">
        <v>5</v>
      </c>
      <c r="K64" s="100"/>
      <c r="L64" s="100">
        <v>3</v>
      </c>
      <c r="M64" s="100"/>
      <c r="N64" s="100"/>
      <c r="O64" s="158"/>
      <c r="P64" s="156" t="s">
        <v>53</v>
      </c>
      <c r="Q64" s="97" t="s">
        <v>53</v>
      </c>
      <c r="R64" s="97" t="s">
        <v>53</v>
      </c>
      <c r="S64" s="97" t="s">
        <v>53</v>
      </c>
      <c r="T64" s="97" t="s">
        <v>53</v>
      </c>
      <c r="U64" s="97" t="s">
        <v>53</v>
      </c>
      <c r="V64" s="97"/>
      <c r="W64" s="97"/>
      <c r="X64" s="97"/>
      <c r="Y64" s="97"/>
      <c r="Z64" s="97"/>
      <c r="AA64" s="158"/>
      <c r="AB64" s="156" t="s">
        <v>53</v>
      </c>
      <c r="AC64" s="97" t="s">
        <v>53</v>
      </c>
      <c r="AD64" s="97" t="s">
        <v>53</v>
      </c>
      <c r="AE64" s="97" t="s">
        <v>53</v>
      </c>
      <c r="AF64" s="97" t="s">
        <v>53</v>
      </c>
      <c r="AG64" s="97" t="s">
        <v>53</v>
      </c>
      <c r="AH64" s="97"/>
      <c r="AI64" s="97"/>
      <c r="AJ64" s="97"/>
      <c r="AK64" s="97"/>
      <c r="AL64" s="97"/>
      <c r="AM64" s="158"/>
      <c r="AN64" s="141" t="s">
        <v>53</v>
      </c>
      <c r="AO64" s="97" t="s">
        <v>53</v>
      </c>
      <c r="AP64" s="97" t="s">
        <v>53</v>
      </c>
      <c r="AQ64" s="97">
        <v>1</v>
      </c>
      <c r="AR64" s="100">
        <v>4</v>
      </c>
      <c r="AS64" s="100">
        <v>5</v>
      </c>
      <c r="AT64" s="100"/>
      <c r="AU64" s="97">
        <v>3</v>
      </c>
      <c r="AV64" s="99"/>
      <c r="AW64" s="99"/>
      <c r="AX64" s="147"/>
    </row>
    <row r="65" spans="1:50" x14ac:dyDescent="0.25">
      <c r="A65" s="97" t="s">
        <v>139</v>
      </c>
      <c r="B65" s="98" t="s">
        <v>772</v>
      </c>
      <c r="C65" s="98"/>
      <c r="D65" s="98" t="s">
        <v>140</v>
      </c>
      <c r="E65" s="156" t="s">
        <v>53</v>
      </c>
      <c r="F65" s="97">
        <v>3</v>
      </c>
      <c r="G65" s="97">
        <v>5</v>
      </c>
      <c r="H65" s="97">
        <v>10</v>
      </c>
      <c r="I65" s="100">
        <v>3</v>
      </c>
      <c r="J65" s="100">
        <v>4</v>
      </c>
      <c r="K65" s="100">
        <v>1</v>
      </c>
      <c r="L65" s="100">
        <v>6</v>
      </c>
      <c r="M65" s="100">
        <v>5</v>
      </c>
      <c r="N65" s="100">
        <v>9</v>
      </c>
      <c r="O65" s="158"/>
      <c r="P65" s="156" t="s">
        <v>53</v>
      </c>
      <c r="Q65" s="97" t="s">
        <v>53</v>
      </c>
      <c r="R65" s="97" t="s">
        <v>53</v>
      </c>
      <c r="S65" s="97" t="s">
        <v>53</v>
      </c>
      <c r="T65" s="97">
        <v>1</v>
      </c>
      <c r="U65" s="100">
        <v>1</v>
      </c>
      <c r="V65" s="100"/>
      <c r="W65" s="100">
        <v>1</v>
      </c>
      <c r="X65" s="100">
        <v>1</v>
      </c>
      <c r="Y65" s="100">
        <v>1</v>
      </c>
      <c r="Z65" s="100"/>
      <c r="AA65" s="158"/>
      <c r="AB65" s="156" t="s">
        <v>53</v>
      </c>
      <c r="AC65" s="97">
        <v>1</v>
      </c>
      <c r="AD65" s="97" t="s">
        <v>53</v>
      </c>
      <c r="AE65" s="97">
        <v>4</v>
      </c>
      <c r="AF65" s="97">
        <v>7</v>
      </c>
      <c r="AG65" s="97">
        <v>1</v>
      </c>
      <c r="AH65" s="97">
        <v>2</v>
      </c>
      <c r="AI65" s="97"/>
      <c r="AJ65" s="97">
        <v>1</v>
      </c>
      <c r="AK65" s="97">
        <v>3</v>
      </c>
      <c r="AL65" s="97">
        <v>6</v>
      </c>
      <c r="AM65" s="158"/>
      <c r="AN65" s="141">
        <v>2</v>
      </c>
      <c r="AO65" s="97">
        <v>3</v>
      </c>
      <c r="AP65" s="97">
        <v>1</v>
      </c>
      <c r="AQ65" s="97">
        <v>2</v>
      </c>
      <c r="AR65" s="97">
        <v>1</v>
      </c>
      <c r="AS65" s="97">
        <v>2</v>
      </c>
      <c r="AT65" s="97"/>
      <c r="AU65" s="97">
        <v>4</v>
      </c>
      <c r="AV65" s="99">
        <v>1</v>
      </c>
      <c r="AW65" s="99">
        <v>3</v>
      </c>
      <c r="AX65" s="147"/>
    </row>
    <row r="66" spans="1:50" x14ac:dyDescent="0.25">
      <c r="A66" s="97" t="s">
        <v>141</v>
      </c>
      <c r="B66" s="98" t="s">
        <v>772</v>
      </c>
      <c r="C66" s="98"/>
      <c r="D66" s="98" t="s">
        <v>142</v>
      </c>
      <c r="E66" s="156" t="s">
        <v>53</v>
      </c>
      <c r="F66" s="97">
        <v>4</v>
      </c>
      <c r="G66" s="97" t="s">
        <v>53</v>
      </c>
      <c r="H66" s="97">
        <v>3</v>
      </c>
      <c r="I66" s="100">
        <v>2</v>
      </c>
      <c r="J66" s="100">
        <v>3</v>
      </c>
      <c r="K66" s="100">
        <v>2</v>
      </c>
      <c r="L66" s="100"/>
      <c r="M66" s="100">
        <v>2</v>
      </c>
      <c r="N66" s="100"/>
      <c r="O66" s="158"/>
      <c r="P66" s="156" t="s">
        <v>53</v>
      </c>
      <c r="Q66" s="97" t="s">
        <v>53</v>
      </c>
      <c r="R66" s="97" t="s">
        <v>53</v>
      </c>
      <c r="S66" s="97" t="s">
        <v>53</v>
      </c>
      <c r="T66" s="97" t="s">
        <v>53</v>
      </c>
      <c r="U66" s="97" t="s">
        <v>53</v>
      </c>
      <c r="V66" s="97"/>
      <c r="W66" s="97"/>
      <c r="X66" s="97"/>
      <c r="Y66" s="97"/>
      <c r="Z66" s="97"/>
      <c r="AA66" s="158"/>
      <c r="AB66" s="156">
        <v>1</v>
      </c>
      <c r="AC66" s="97">
        <v>3</v>
      </c>
      <c r="AD66" s="97" t="s">
        <v>53</v>
      </c>
      <c r="AE66" s="97" t="s">
        <v>53</v>
      </c>
      <c r="AF66" s="97">
        <v>1</v>
      </c>
      <c r="AG66" s="97">
        <v>1</v>
      </c>
      <c r="AH66" s="97">
        <v>1</v>
      </c>
      <c r="AI66" s="97"/>
      <c r="AJ66" s="97"/>
      <c r="AK66" s="97">
        <v>2</v>
      </c>
      <c r="AL66" s="97"/>
      <c r="AM66" s="158"/>
      <c r="AN66" s="141" t="s">
        <v>53</v>
      </c>
      <c r="AO66" s="97">
        <v>4</v>
      </c>
      <c r="AP66" s="97" t="s">
        <v>53</v>
      </c>
      <c r="AQ66" s="97">
        <v>2</v>
      </c>
      <c r="AR66" s="100">
        <v>1</v>
      </c>
      <c r="AS66" s="100">
        <v>2</v>
      </c>
      <c r="AT66" s="100">
        <v>2</v>
      </c>
      <c r="AU66" s="97"/>
      <c r="AV66" s="99"/>
      <c r="AW66" s="99"/>
      <c r="AX66" s="147"/>
    </row>
    <row r="67" spans="1:50" x14ac:dyDescent="0.25">
      <c r="A67" s="97" t="s">
        <v>143</v>
      </c>
      <c r="B67" s="98" t="s">
        <v>772</v>
      </c>
      <c r="C67" s="98"/>
      <c r="D67" s="98" t="s">
        <v>144</v>
      </c>
      <c r="E67" s="156" t="s">
        <v>53</v>
      </c>
      <c r="F67" s="97" t="s">
        <v>53</v>
      </c>
      <c r="G67" s="97" t="s">
        <v>53</v>
      </c>
      <c r="H67" s="97" t="s">
        <v>53</v>
      </c>
      <c r="I67" s="97" t="s">
        <v>53</v>
      </c>
      <c r="J67" s="97"/>
      <c r="K67" s="97"/>
      <c r="L67" s="97"/>
      <c r="M67" s="97">
        <v>1</v>
      </c>
      <c r="N67" s="97"/>
      <c r="O67" s="157">
        <v>2</v>
      </c>
      <c r="P67" s="156" t="s">
        <v>53</v>
      </c>
      <c r="Q67" s="97" t="s">
        <v>53</v>
      </c>
      <c r="R67" s="97" t="s">
        <v>53</v>
      </c>
      <c r="S67" s="97" t="s">
        <v>53</v>
      </c>
      <c r="T67" s="97" t="s">
        <v>53</v>
      </c>
      <c r="U67" s="97" t="s">
        <v>53</v>
      </c>
      <c r="V67" s="97"/>
      <c r="W67" s="97"/>
      <c r="X67" s="97"/>
      <c r="Y67" s="97"/>
      <c r="Z67" s="97"/>
      <c r="AA67" s="157"/>
      <c r="AB67" s="156" t="s">
        <v>53</v>
      </c>
      <c r="AC67" s="97" t="s">
        <v>53</v>
      </c>
      <c r="AD67" s="97" t="s">
        <v>53</v>
      </c>
      <c r="AE67" s="97" t="s">
        <v>53</v>
      </c>
      <c r="AF67" s="97" t="s">
        <v>53</v>
      </c>
      <c r="AG67" s="97" t="s">
        <v>53</v>
      </c>
      <c r="AH67" s="97"/>
      <c r="AI67" s="97"/>
      <c r="AJ67" s="97"/>
      <c r="AK67" s="97"/>
      <c r="AL67" s="97"/>
      <c r="AM67" s="157"/>
      <c r="AN67" s="141">
        <v>1</v>
      </c>
      <c r="AO67" s="97" t="s">
        <v>53</v>
      </c>
      <c r="AP67" s="97" t="s">
        <v>53</v>
      </c>
      <c r="AQ67" s="97" t="s">
        <v>53</v>
      </c>
      <c r="AR67" s="97" t="s">
        <v>53</v>
      </c>
      <c r="AS67" s="97"/>
      <c r="AT67" s="97"/>
      <c r="AU67" s="97"/>
      <c r="AV67" s="99">
        <v>1</v>
      </c>
      <c r="AW67" s="99"/>
      <c r="AX67" s="99">
        <v>2</v>
      </c>
    </row>
    <row r="68" spans="1:50" x14ac:dyDescent="0.25">
      <c r="A68" s="97" t="s">
        <v>145</v>
      </c>
      <c r="B68" s="98" t="s">
        <v>772</v>
      </c>
      <c r="C68" s="98"/>
      <c r="D68" s="98" t="s">
        <v>146</v>
      </c>
      <c r="E68" s="156" t="s">
        <v>53</v>
      </c>
      <c r="F68" s="97">
        <v>2</v>
      </c>
      <c r="G68" s="97">
        <v>1</v>
      </c>
      <c r="H68" s="97" t="s">
        <v>53</v>
      </c>
      <c r="I68" s="97" t="s">
        <v>53</v>
      </c>
      <c r="J68" s="97">
        <v>2</v>
      </c>
      <c r="K68" s="97"/>
      <c r="L68" s="97"/>
      <c r="M68" s="97">
        <v>2</v>
      </c>
      <c r="N68" s="97">
        <v>1</v>
      </c>
      <c r="O68" s="157">
        <v>1</v>
      </c>
      <c r="P68" s="156">
        <v>2</v>
      </c>
      <c r="Q68" s="97" t="s">
        <v>53</v>
      </c>
      <c r="R68" s="97" t="s">
        <v>53</v>
      </c>
      <c r="S68" s="97">
        <v>1</v>
      </c>
      <c r="T68" s="97" t="s">
        <v>53</v>
      </c>
      <c r="U68" s="97" t="s">
        <v>53</v>
      </c>
      <c r="V68" s="97">
        <v>1</v>
      </c>
      <c r="W68" s="97"/>
      <c r="X68" s="97"/>
      <c r="Y68" s="97">
        <v>1</v>
      </c>
      <c r="Z68" s="97">
        <v>1</v>
      </c>
      <c r="AA68" s="157"/>
      <c r="AB68" s="156" t="s">
        <v>53</v>
      </c>
      <c r="AC68" s="97" t="s">
        <v>53</v>
      </c>
      <c r="AD68" s="97">
        <v>2</v>
      </c>
      <c r="AE68" s="97" t="s">
        <v>53</v>
      </c>
      <c r="AF68" s="97" t="s">
        <v>53</v>
      </c>
      <c r="AG68" s="97" t="s">
        <v>53</v>
      </c>
      <c r="AH68" s="97">
        <v>1</v>
      </c>
      <c r="AI68" s="97"/>
      <c r="AJ68" s="97"/>
      <c r="AK68" s="97">
        <v>1</v>
      </c>
      <c r="AL68" s="97"/>
      <c r="AM68" s="157">
        <v>1</v>
      </c>
      <c r="AN68" s="141">
        <v>1</v>
      </c>
      <c r="AO68" s="97" t="s">
        <v>53</v>
      </c>
      <c r="AP68" s="97" t="s">
        <v>53</v>
      </c>
      <c r="AQ68" s="97" t="s">
        <v>53</v>
      </c>
      <c r="AR68" s="97" t="s">
        <v>53</v>
      </c>
      <c r="AS68" s="97"/>
      <c r="AT68" s="97"/>
      <c r="AU68" s="97"/>
      <c r="AV68" s="99"/>
      <c r="AW68" s="99"/>
      <c r="AX68" s="99"/>
    </row>
    <row r="69" spans="1:50" s="12" customFormat="1" x14ac:dyDescent="0.25">
      <c r="A69" s="106"/>
      <c r="B69" s="107" t="s">
        <v>907</v>
      </c>
      <c r="C69" s="107"/>
      <c r="D69" s="107"/>
      <c r="E69" s="162">
        <v>38</v>
      </c>
      <c r="F69" s="108">
        <v>32</v>
      </c>
      <c r="G69" s="108">
        <v>30</v>
      </c>
      <c r="H69" s="108">
        <v>46</v>
      </c>
      <c r="I69" s="109">
        <v>40</v>
      </c>
      <c r="J69" s="109">
        <v>41</v>
      </c>
      <c r="K69" s="109">
        <v>53</v>
      </c>
      <c r="L69" s="109">
        <v>46</v>
      </c>
      <c r="M69" s="109">
        <v>39</v>
      </c>
      <c r="N69" s="109">
        <v>62</v>
      </c>
      <c r="O69" s="163">
        <v>61</v>
      </c>
      <c r="P69" s="162">
        <v>4</v>
      </c>
      <c r="Q69" s="108">
        <v>0</v>
      </c>
      <c r="R69" s="108">
        <v>0</v>
      </c>
      <c r="S69" s="108">
        <v>1</v>
      </c>
      <c r="T69" s="108">
        <v>1</v>
      </c>
      <c r="U69" s="109">
        <v>1</v>
      </c>
      <c r="V69" s="109">
        <v>2</v>
      </c>
      <c r="W69" s="109">
        <v>3</v>
      </c>
      <c r="X69" s="109">
        <v>2</v>
      </c>
      <c r="Y69" s="109">
        <v>5</v>
      </c>
      <c r="Z69" s="109">
        <v>1</v>
      </c>
      <c r="AA69" s="163">
        <v>0</v>
      </c>
      <c r="AB69" s="170">
        <v>2</v>
      </c>
      <c r="AC69" s="109">
        <v>11</v>
      </c>
      <c r="AD69" s="109">
        <v>8</v>
      </c>
      <c r="AE69" s="109">
        <v>12</v>
      </c>
      <c r="AF69" s="109">
        <v>16</v>
      </c>
      <c r="AG69" s="109">
        <v>12</v>
      </c>
      <c r="AH69" s="109">
        <v>11</v>
      </c>
      <c r="AI69" s="109">
        <v>6</v>
      </c>
      <c r="AJ69" s="109">
        <v>12</v>
      </c>
      <c r="AK69" s="109">
        <v>19</v>
      </c>
      <c r="AL69" s="109">
        <v>28</v>
      </c>
      <c r="AM69" s="163">
        <v>17</v>
      </c>
      <c r="AN69" s="143">
        <v>27</v>
      </c>
      <c r="AO69" s="109">
        <v>24</v>
      </c>
      <c r="AP69" s="109">
        <v>17</v>
      </c>
      <c r="AQ69" s="109">
        <v>29</v>
      </c>
      <c r="AR69" s="109">
        <v>27</v>
      </c>
      <c r="AS69" s="109">
        <v>28</v>
      </c>
      <c r="AT69" s="109">
        <v>44</v>
      </c>
      <c r="AU69" s="109">
        <v>32</v>
      </c>
      <c r="AV69" s="109">
        <v>15</v>
      </c>
      <c r="AW69" s="109">
        <v>33</v>
      </c>
      <c r="AX69" s="148">
        <v>44</v>
      </c>
    </row>
    <row r="70" spans="1:50" x14ac:dyDescent="0.25">
      <c r="A70" s="101"/>
      <c r="B70" s="102" t="s">
        <v>773</v>
      </c>
      <c r="C70" s="102" t="s">
        <v>149</v>
      </c>
      <c r="D70" s="102"/>
      <c r="E70" s="159" t="s">
        <v>53</v>
      </c>
      <c r="F70" s="101" t="s">
        <v>53</v>
      </c>
      <c r="G70" s="101" t="s">
        <v>53</v>
      </c>
      <c r="H70" s="101" t="s">
        <v>53</v>
      </c>
      <c r="I70" s="101" t="s">
        <v>53</v>
      </c>
      <c r="J70" s="101"/>
      <c r="K70" s="101"/>
      <c r="L70" s="101"/>
      <c r="M70" s="101"/>
      <c r="N70" s="101"/>
      <c r="O70" s="160"/>
      <c r="P70" s="159" t="s">
        <v>53</v>
      </c>
      <c r="Q70" s="101" t="s">
        <v>53</v>
      </c>
      <c r="R70" s="101" t="s">
        <v>53</v>
      </c>
      <c r="S70" s="101" t="s">
        <v>53</v>
      </c>
      <c r="T70" s="101" t="s">
        <v>53</v>
      </c>
      <c r="U70" s="101" t="s">
        <v>53</v>
      </c>
      <c r="V70" s="101"/>
      <c r="W70" s="101"/>
      <c r="X70" s="101"/>
      <c r="Y70" s="101"/>
      <c r="Z70" s="101"/>
      <c r="AA70" s="160"/>
      <c r="AB70" s="159" t="s">
        <v>53</v>
      </c>
      <c r="AC70" s="101" t="s">
        <v>53</v>
      </c>
      <c r="AD70" s="101" t="s">
        <v>53</v>
      </c>
      <c r="AE70" s="101" t="s">
        <v>53</v>
      </c>
      <c r="AF70" s="101" t="s">
        <v>53</v>
      </c>
      <c r="AG70" s="101" t="s">
        <v>53</v>
      </c>
      <c r="AH70" s="101"/>
      <c r="AI70" s="101"/>
      <c r="AJ70" s="101"/>
      <c r="AK70" s="101"/>
      <c r="AL70" s="101"/>
      <c r="AM70" s="160"/>
      <c r="AN70" s="142" t="s">
        <v>53</v>
      </c>
      <c r="AO70" s="101" t="s">
        <v>53</v>
      </c>
      <c r="AP70" s="101" t="s">
        <v>53</v>
      </c>
      <c r="AQ70" s="101" t="s">
        <v>53</v>
      </c>
      <c r="AR70" s="101" t="s">
        <v>53</v>
      </c>
      <c r="AS70" s="101"/>
      <c r="AT70" s="101"/>
      <c r="AU70" s="101"/>
      <c r="AV70" s="103"/>
      <c r="AW70" s="103"/>
      <c r="AX70" s="103"/>
    </row>
    <row r="71" spans="1:50" x14ac:dyDescent="0.25">
      <c r="A71" s="97" t="s">
        <v>150</v>
      </c>
      <c r="B71" s="98" t="s">
        <v>773</v>
      </c>
      <c r="C71" s="98"/>
      <c r="D71" s="98" t="s">
        <v>908</v>
      </c>
      <c r="E71" s="156" t="s">
        <v>53</v>
      </c>
      <c r="F71" s="97" t="s">
        <v>53</v>
      </c>
      <c r="G71" s="97">
        <v>4</v>
      </c>
      <c r="H71" s="97">
        <v>3</v>
      </c>
      <c r="I71" s="100">
        <v>1</v>
      </c>
      <c r="J71" s="100">
        <v>1</v>
      </c>
      <c r="K71" s="100">
        <v>2</v>
      </c>
      <c r="L71" s="100">
        <v>2</v>
      </c>
      <c r="M71" s="100">
        <v>3</v>
      </c>
      <c r="N71" s="100">
        <v>1</v>
      </c>
      <c r="O71" s="158">
        <v>1</v>
      </c>
      <c r="P71" s="156" t="s">
        <v>53</v>
      </c>
      <c r="Q71" s="97" t="s">
        <v>53</v>
      </c>
      <c r="R71" s="97" t="s">
        <v>53</v>
      </c>
      <c r="S71" s="97" t="s">
        <v>53</v>
      </c>
      <c r="T71" s="97" t="s">
        <v>53</v>
      </c>
      <c r="U71" s="97" t="s">
        <v>53</v>
      </c>
      <c r="V71" s="97"/>
      <c r="W71" s="97">
        <v>1</v>
      </c>
      <c r="X71" s="97"/>
      <c r="Y71" s="97">
        <v>2</v>
      </c>
      <c r="Z71" s="97"/>
      <c r="AA71" s="158"/>
      <c r="AB71" s="156" t="s">
        <v>53</v>
      </c>
      <c r="AC71" s="97" t="s">
        <v>53</v>
      </c>
      <c r="AD71" s="97" t="s">
        <v>53</v>
      </c>
      <c r="AE71" s="97">
        <v>4</v>
      </c>
      <c r="AF71" s="97">
        <v>3</v>
      </c>
      <c r="AG71" s="100">
        <v>1</v>
      </c>
      <c r="AH71" s="100">
        <v>1</v>
      </c>
      <c r="AI71" s="100">
        <v>1</v>
      </c>
      <c r="AJ71" s="100">
        <v>1</v>
      </c>
      <c r="AK71" s="100">
        <v>1</v>
      </c>
      <c r="AL71" s="100">
        <v>1</v>
      </c>
      <c r="AM71" s="158"/>
      <c r="AN71" s="141" t="s">
        <v>53</v>
      </c>
      <c r="AO71" s="97" t="s">
        <v>53</v>
      </c>
      <c r="AP71" s="97" t="s">
        <v>53</v>
      </c>
      <c r="AQ71" s="97" t="s">
        <v>53</v>
      </c>
      <c r="AR71" s="97" t="s">
        <v>53</v>
      </c>
      <c r="AS71" s="97"/>
      <c r="AT71" s="97"/>
      <c r="AU71" s="97">
        <v>1</v>
      </c>
      <c r="AV71" s="99"/>
      <c r="AW71" s="99"/>
      <c r="AX71" s="147">
        <v>1</v>
      </c>
    </row>
    <row r="72" spans="1:50" x14ac:dyDescent="0.25">
      <c r="A72" s="97" t="s">
        <v>152</v>
      </c>
      <c r="B72" s="98" t="s">
        <v>773</v>
      </c>
      <c r="C72" s="98"/>
      <c r="D72" s="98" t="s">
        <v>909</v>
      </c>
      <c r="E72" s="156" t="s">
        <v>53</v>
      </c>
      <c r="F72" s="97">
        <v>1</v>
      </c>
      <c r="G72" s="97">
        <v>1</v>
      </c>
      <c r="H72" s="97" t="s">
        <v>53</v>
      </c>
      <c r="I72" s="100">
        <v>1</v>
      </c>
      <c r="J72" s="100">
        <v>2</v>
      </c>
      <c r="K72" s="100"/>
      <c r="L72" s="100"/>
      <c r="M72" s="100"/>
      <c r="N72" s="100">
        <v>1</v>
      </c>
      <c r="O72" s="158"/>
      <c r="P72" s="156" t="s">
        <v>53</v>
      </c>
      <c r="Q72" s="97" t="s">
        <v>53</v>
      </c>
      <c r="R72" s="97" t="s">
        <v>53</v>
      </c>
      <c r="S72" s="97" t="s">
        <v>53</v>
      </c>
      <c r="T72" s="97" t="s">
        <v>53</v>
      </c>
      <c r="U72" s="97" t="s">
        <v>53</v>
      </c>
      <c r="V72" s="97"/>
      <c r="W72" s="97"/>
      <c r="X72" s="97"/>
      <c r="Y72" s="97"/>
      <c r="Z72" s="97"/>
      <c r="AA72" s="158"/>
      <c r="AB72" s="156" t="s">
        <v>53</v>
      </c>
      <c r="AC72" s="97" t="s">
        <v>53</v>
      </c>
      <c r="AD72" s="97" t="s">
        <v>53</v>
      </c>
      <c r="AE72" s="97" t="s">
        <v>53</v>
      </c>
      <c r="AF72" s="97" t="s">
        <v>53</v>
      </c>
      <c r="AG72" s="97" t="s">
        <v>53</v>
      </c>
      <c r="AH72" s="97"/>
      <c r="AI72" s="97"/>
      <c r="AJ72" s="97"/>
      <c r="AK72" s="97"/>
      <c r="AL72" s="97"/>
      <c r="AM72" s="158"/>
      <c r="AN72" s="141" t="s">
        <v>53</v>
      </c>
      <c r="AO72" s="97">
        <v>1</v>
      </c>
      <c r="AP72" s="97">
        <v>1</v>
      </c>
      <c r="AQ72" s="97" t="s">
        <v>53</v>
      </c>
      <c r="AR72" s="100">
        <v>1</v>
      </c>
      <c r="AS72" s="100">
        <v>2</v>
      </c>
      <c r="AT72" s="100"/>
      <c r="AU72" s="97"/>
      <c r="AV72" s="99"/>
      <c r="AW72" s="99">
        <v>1</v>
      </c>
      <c r="AX72" s="147"/>
    </row>
    <row r="73" spans="1:50" x14ac:dyDescent="0.25">
      <c r="A73" s="101"/>
      <c r="B73" s="102" t="s">
        <v>773</v>
      </c>
      <c r="C73" s="102" t="s">
        <v>154</v>
      </c>
      <c r="D73" s="102"/>
      <c r="E73" s="159" t="s">
        <v>53</v>
      </c>
      <c r="F73" s="101" t="s">
        <v>53</v>
      </c>
      <c r="G73" s="101">
        <v>1</v>
      </c>
      <c r="H73" s="101" t="s">
        <v>53</v>
      </c>
      <c r="I73" s="101" t="s">
        <v>53</v>
      </c>
      <c r="J73" s="101"/>
      <c r="K73" s="101"/>
      <c r="L73" s="101"/>
      <c r="M73" s="101"/>
      <c r="N73" s="101"/>
      <c r="O73" s="160"/>
      <c r="P73" s="159" t="s">
        <v>53</v>
      </c>
      <c r="Q73" s="101" t="s">
        <v>53</v>
      </c>
      <c r="R73" s="101" t="s">
        <v>53</v>
      </c>
      <c r="S73" s="101" t="s">
        <v>53</v>
      </c>
      <c r="T73" s="101" t="s">
        <v>53</v>
      </c>
      <c r="U73" s="101" t="s">
        <v>53</v>
      </c>
      <c r="V73" s="101"/>
      <c r="W73" s="101"/>
      <c r="X73" s="101"/>
      <c r="Y73" s="101"/>
      <c r="Z73" s="101"/>
      <c r="AA73" s="160"/>
      <c r="AB73" s="159" t="s">
        <v>53</v>
      </c>
      <c r="AC73" s="101" t="s">
        <v>53</v>
      </c>
      <c r="AD73" s="101" t="s">
        <v>53</v>
      </c>
      <c r="AE73" s="101" t="s">
        <v>53</v>
      </c>
      <c r="AF73" s="101" t="s">
        <v>53</v>
      </c>
      <c r="AG73" s="101" t="s">
        <v>53</v>
      </c>
      <c r="AH73" s="101"/>
      <c r="AI73" s="101"/>
      <c r="AJ73" s="101"/>
      <c r="AK73" s="101"/>
      <c r="AL73" s="101"/>
      <c r="AM73" s="160"/>
      <c r="AN73" s="142" t="s">
        <v>53</v>
      </c>
      <c r="AO73" s="101" t="s">
        <v>53</v>
      </c>
      <c r="AP73" s="101">
        <v>1</v>
      </c>
      <c r="AQ73" s="101" t="s">
        <v>53</v>
      </c>
      <c r="AR73" s="101" t="s">
        <v>53</v>
      </c>
      <c r="AS73" s="101"/>
      <c r="AT73" s="101"/>
      <c r="AU73" s="101"/>
      <c r="AV73" s="103"/>
      <c r="AW73" s="103"/>
      <c r="AX73" s="103"/>
    </row>
    <row r="74" spans="1:50" x14ac:dyDescent="0.25">
      <c r="A74" s="97" t="s">
        <v>155</v>
      </c>
      <c r="B74" s="98" t="s">
        <v>773</v>
      </c>
      <c r="C74" s="98"/>
      <c r="D74" s="98" t="s">
        <v>910</v>
      </c>
      <c r="E74" s="156" t="s">
        <v>53</v>
      </c>
      <c r="F74" s="97" t="s">
        <v>53</v>
      </c>
      <c r="G74" s="97">
        <v>1</v>
      </c>
      <c r="H74" s="97" t="s">
        <v>53</v>
      </c>
      <c r="I74" s="100">
        <v>1</v>
      </c>
      <c r="J74" s="100"/>
      <c r="K74" s="100"/>
      <c r="L74" s="100">
        <v>2</v>
      </c>
      <c r="M74" s="100">
        <v>1</v>
      </c>
      <c r="N74" s="100">
        <v>1</v>
      </c>
      <c r="O74" s="158">
        <v>2</v>
      </c>
      <c r="P74" s="156" t="s">
        <v>53</v>
      </c>
      <c r="Q74" s="97" t="s">
        <v>53</v>
      </c>
      <c r="R74" s="97" t="s">
        <v>53</v>
      </c>
      <c r="S74" s="97" t="s">
        <v>53</v>
      </c>
      <c r="T74" s="97" t="s">
        <v>53</v>
      </c>
      <c r="U74" s="97" t="s">
        <v>53</v>
      </c>
      <c r="V74" s="97"/>
      <c r="W74" s="97"/>
      <c r="X74" s="97"/>
      <c r="Y74" s="97"/>
      <c r="Z74" s="97"/>
      <c r="AA74" s="158"/>
      <c r="AB74" s="156" t="s">
        <v>53</v>
      </c>
      <c r="AC74" s="97" t="s">
        <v>53</v>
      </c>
      <c r="AD74" s="97" t="s">
        <v>53</v>
      </c>
      <c r="AE74" s="97">
        <v>1</v>
      </c>
      <c r="AF74" s="97" t="s">
        <v>53</v>
      </c>
      <c r="AG74" s="100">
        <v>1</v>
      </c>
      <c r="AH74" s="100"/>
      <c r="AI74" s="100"/>
      <c r="AJ74" s="100">
        <v>2</v>
      </c>
      <c r="AK74" s="100">
        <v>1</v>
      </c>
      <c r="AL74" s="100">
        <v>1</v>
      </c>
      <c r="AM74" s="158">
        <v>2</v>
      </c>
      <c r="AN74" s="141" t="s">
        <v>53</v>
      </c>
      <c r="AO74" s="97">
        <v>1</v>
      </c>
      <c r="AP74" s="97" t="s">
        <v>53</v>
      </c>
      <c r="AQ74" s="97" t="s">
        <v>53</v>
      </c>
      <c r="AR74" s="97" t="s">
        <v>53</v>
      </c>
      <c r="AS74" s="97"/>
      <c r="AT74" s="97"/>
      <c r="AU74" s="97"/>
      <c r="AV74" s="99"/>
      <c r="AW74" s="99"/>
      <c r="AX74" s="147"/>
    </row>
    <row r="75" spans="1:50" x14ac:dyDescent="0.25">
      <c r="A75" s="97" t="s">
        <v>157</v>
      </c>
      <c r="B75" s="98" t="s">
        <v>773</v>
      </c>
      <c r="C75" s="98"/>
      <c r="D75" s="98" t="s">
        <v>158</v>
      </c>
      <c r="E75" s="156" t="s">
        <v>53</v>
      </c>
      <c r="F75" s="97" t="s">
        <v>53</v>
      </c>
      <c r="G75" s="97" t="s">
        <v>53</v>
      </c>
      <c r="H75" s="97" t="s">
        <v>53</v>
      </c>
      <c r="I75" s="97" t="s">
        <v>53</v>
      </c>
      <c r="J75" s="97"/>
      <c r="K75" s="97"/>
      <c r="L75" s="97"/>
      <c r="M75" s="97"/>
      <c r="N75" s="97"/>
      <c r="O75" s="157"/>
      <c r="P75" s="156" t="s">
        <v>53</v>
      </c>
      <c r="Q75" s="97" t="s">
        <v>53</v>
      </c>
      <c r="R75" s="97" t="s">
        <v>53</v>
      </c>
      <c r="S75" s="97" t="s">
        <v>53</v>
      </c>
      <c r="T75" s="97" t="s">
        <v>53</v>
      </c>
      <c r="U75" s="97" t="s">
        <v>53</v>
      </c>
      <c r="V75" s="97"/>
      <c r="W75" s="97"/>
      <c r="X75" s="97"/>
      <c r="Y75" s="97"/>
      <c r="Z75" s="97"/>
      <c r="AA75" s="157"/>
      <c r="AB75" s="156" t="s">
        <v>53</v>
      </c>
      <c r="AC75" s="97" t="s">
        <v>53</v>
      </c>
      <c r="AD75" s="97" t="s">
        <v>53</v>
      </c>
      <c r="AE75" s="97" t="s">
        <v>53</v>
      </c>
      <c r="AF75" s="97" t="s">
        <v>53</v>
      </c>
      <c r="AG75" s="97" t="s">
        <v>53</v>
      </c>
      <c r="AH75" s="97"/>
      <c r="AI75" s="97"/>
      <c r="AJ75" s="97"/>
      <c r="AK75" s="97"/>
      <c r="AL75" s="97"/>
      <c r="AM75" s="157"/>
      <c r="AN75" s="141" t="s">
        <v>53</v>
      </c>
      <c r="AO75" s="97" t="s">
        <v>53</v>
      </c>
      <c r="AP75" s="97" t="s">
        <v>53</v>
      </c>
      <c r="AQ75" s="97" t="s">
        <v>53</v>
      </c>
      <c r="AR75" s="97" t="s">
        <v>53</v>
      </c>
      <c r="AS75" s="97"/>
      <c r="AT75" s="97"/>
      <c r="AU75" s="97"/>
      <c r="AV75" s="99"/>
      <c r="AW75" s="99"/>
      <c r="AX75" s="99"/>
    </row>
    <row r="76" spans="1:50" x14ac:dyDescent="0.25">
      <c r="A76" s="101"/>
      <c r="B76" s="102" t="s">
        <v>773</v>
      </c>
      <c r="C76" s="102" t="s">
        <v>159</v>
      </c>
      <c r="D76" s="102"/>
      <c r="E76" s="159" t="s">
        <v>53</v>
      </c>
      <c r="F76" s="101" t="s">
        <v>53</v>
      </c>
      <c r="G76" s="101" t="s">
        <v>53</v>
      </c>
      <c r="H76" s="101" t="s">
        <v>53</v>
      </c>
      <c r="I76" s="101" t="s">
        <v>53</v>
      </c>
      <c r="J76" s="101"/>
      <c r="K76" s="101"/>
      <c r="L76" s="101"/>
      <c r="M76" s="101"/>
      <c r="N76" s="101"/>
      <c r="O76" s="160"/>
      <c r="P76" s="159" t="s">
        <v>53</v>
      </c>
      <c r="Q76" s="101" t="s">
        <v>53</v>
      </c>
      <c r="R76" s="101" t="s">
        <v>53</v>
      </c>
      <c r="S76" s="101" t="s">
        <v>53</v>
      </c>
      <c r="T76" s="101" t="s">
        <v>53</v>
      </c>
      <c r="U76" s="101" t="s">
        <v>53</v>
      </c>
      <c r="V76" s="101"/>
      <c r="W76" s="101"/>
      <c r="X76" s="101"/>
      <c r="Y76" s="101"/>
      <c r="Z76" s="101"/>
      <c r="AA76" s="160"/>
      <c r="AB76" s="159" t="s">
        <v>53</v>
      </c>
      <c r="AC76" s="101" t="s">
        <v>53</v>
      </c>
      <c r="AD76" s="101" t="s">
        <v>53</v>
      </c>
      <c r="AE76" s="101" t="s">
        <v>53</v>
      </c>
      <c r="AF76" s="101" t="s">
        <v>53</v>
      </c>
      <c r="AG76" s="101" t="s">
        <v>53</v>
      </c>
      <c r="AH76" s="101"/>
      <c r="AI76" s="101"/>
      <c r="AJ76" s="101"/>
      <c r="AK76" s="101"/>
      <c r="AL76" s="101"/>
      <c r="AM76" s="160"/>
      <c r="AN76" s="142" t="s">
        <v>53</v>
      </c>
      <c r="AO76" s="101" t="s">
        <v>53</v>
      </c>
      <c r="AP76" s="101" t="s">
        <v>53</v>
      </c>
      <c r="AQ76" s="101" t="s">
        <v>53</v>
      </c>
      <c r="AR76" s="101" t="s">
        <v>53</v>
      </c>
      <c r="AS76" s="101"/>
      <c r="AT76" s="101"/>
      <c r="AU76" s="101"/>
      <c r="AV76" s="103"/>
      <c r="AW76" s="103"/>
      <c r="AX76" s="103"/>
    </row>
    <row r="77" spans="1:50" x14ac:dyDescent="0.25">
      <c r="A77" s="97" t="s">
        <v>160</v>
      </c>
      <c r="B77" s="98" t="s">
        <v>773</v>
      </c>
      <c r="C77" s="98"/>
      <c r="D77" s="98" t="s">
        <v>911</v>
      </c>
      <c r="E77" s="156" t="s">
        <v>53</v>
      </c>
      <c r="F77" s="97" t="s">
        <v>53</v>
      </c>
      <c r="G77" s="97" t="s">
        <v>53</v>
      </c>
      <c r="H77" s="97" t="s">
        <v>53</v>
      </c>
      <c r="I77" s="97" t="s">
        <v>53</v>
      </c>
      <c r="J77" s="97"/>
      <c r="K77" s="97"/>
      <c r="L77" s="97">
        <v>2</v>
      </c>
      <c r="M77" s="97"/>
      <c r="N77" s="97">
        <v>6</v>
      </c>
      <c r="O77" s="157">
        <v>4</v>
      </c>
      <c r="P77" s="156" t="s">
        <v>53</v>
      </c>
      <c r="Q77" s="97" t="s">
        <v>53</v>
      </c>
      <c r="R77" s="97" t="s">
        <v>53</v>
      </c>
      <c r="S77" s="97" t="s">
        <v>53</v>
      </c>
      <c r="T77" s="97" t="s">
        <v>53</v>
      </c>
      <c r="U77" s="97" t="s">
        <v>53</v>
      </c>
      <c r="V77" s="97"/>
      <c r="W77" s="97"/>
      <c r="X77" s="97"/>
      <c r="Y77" s="97"/>
      <c r="Z77" s="97">
        <v>2</v>
      </c>
      <c r="AA77" s="157"/>
      <c r="AB77" s="156" t="s">
        <v>53</v>
      </c>
      <c r="AC77" s="97" t="s">
        <v>53</v>
      </c>
      <c r="AD77" s="97" t="s">
        <v>53</v>
      </c>
      <c r="AE77" s="97" t="s">
        <v>53</v>
      </c>
      <c r="AF77" s="97" t="s">
        <v>53</v>
      </c>
      <c r="AG77" s="97" t="s">
        <v>53</v>
      </c>
      <c r="AH77" s="97"/>
      <c r="AI77" s="97"/>
      <c r="AJ77" s="97">
        <v>1</v>
      </c>
      <c r="AK77" s="97"/>
      <c r="AL77" s="97">
        <v>4</v>
      </c>
      <c r="AM77" s="157">
        <v>1</v>
      </c>
      <c r="AN77" s="141" t="s">
        <v>53</v>
      </c>
      <c r="AO77" s="97" t="s">
        <v>53</v>
      </c>
      <c r="AP77" s="97" t="s">
        <v>53</v>
      </c>
      <c r="AQ77" s="97" t="s">
        <v>53</v>
      </c>
      <c r="AR77" s="97" t="s">
        <v>53</v>
      </c>
      <c r="AS77" s="97"/>
      <c r="AT77" s="97"/>
      <c r="AU77" s="97">
        <v>1</v>
      </c>
      <c r="AV77" s="99"/>
      <c r="AW77" s="99"/>
      <c r="AX77" s="99">
        <v>3</v>
      </c>
    </row>
    <row r="78" spans="1:50" x14ac:dyDescent="0.25">
      <c r="A78" s="97" t="s">
        <v>162</v>
      </c>
      <c r="B78" s="98" t="s">
        <v>773</v>
      </c>
      <c r="C78" s="98"/>
      <c r="D78" s="98" t="s">
        <v>912</v>
      </c>
      <c r="E78" s="156" t="s">
        <v>53</v>
      </c>
      <c r="F78" s="97" t="s">
        <v>53</v>
      </c>
      <c r="G78" s="97">
        <v>1</v>
      </c>
      <c r="H78" s="97" t="s">
        <v>53</v>
      </c>
      <c r="I78" s="100">
        <v>1</v>
      </c>
      <c r="J78" s="100"/>
      <c r="K78" s="100"/>
      <c r="L78" s="100"/>
      <c r="M78" s="100">
        <v>2</v>
      </c>
      <c r="N78" s="100">
        <v>2</v>
      </c>
      <c r="O78" s="158">
        <v>3</v>
      </c>
      <c r="P78" s="156" t="s">
        <v>53</v>
      </c>
      <c r="Q78" s="97" t="s">
        <v>53</v>
      </c>
      <c r="R78" s="97" t="s">
        <v>53</v>
      </c>
      <c r="S78" s="97" t="s">
        <v>53</v>
      </c>
      <c r="T78" s="97" t="s">
        <v>53</v>
      </c>
      <c r="U78" s="97" t="s">
        <v>53</v>
      </c>
      <c r="V78" s="97"/>
      <c r="W78" s="97"/>
      <c r="X78" s="97"/>
      <c r="Y78" s="97"/>
      <c r="Z78" s="97"/>
      <c r="AA78" s="158"/>
      <c r="AB78" s="156" t="s">
        <v>53</v>
      </c>
      <c r="AC78" s="97" t="s">
        <v>53</v>
      </c>
      <c r="AD78" s="97" t="s">
        <v>53</v>
      </c>
      <c r="AE78" s="97" t="s">
        <v>53</v>
      </c>
      <c r="AF78" s="97" t="s">
        <v>53</v>
      </c>
      <c r="AG78" s="97" t="s">
        <v>53</v>
      </c>
      <c r="AH78" s="97"/>
      <c r="AI78" s="97"/>
      <c r="AJ78" s="97"/>
      <c r="AK78" s="97"/>
      <c r="AL78" s="97"/>
      <c r="AM78" s="158"/>
      <c r="AN78" s="141" t="s">
        <v>53</v>
      </c>
      <c r="AO78" s="97" t="s">
        <v>53</v>
      </c>
      <c r="AP78" s="97">
        <v>1</v>
      </c>
      <c r="AQ78" s="97" t="s">
        <v>53</v>
      </c>
      <c r="AR78" s="100">
        <v>1</v>
      </c>
      <c r="AS78" s="100"/>
      <c r="AT78" s="100"/>
      <c r="AU78" s="97"/>
      <c r="AV78" s="99">
        <v>2</v>
      </c>
      <c r="AW78" s="99">
        <v>2</v>
      </c>
      <c r="AX78" s="147">
        <v>3</v>
      </c>
    </row>
    <row r="79" spans="1:50" x14ac:dyDescent="0.25">
      <c r="A79" s="97" t="s">
        <v>164</v>
      </c>
      <c r="B79" s="98" t="s">
        <v>773</v>
      </c>
      <c r="C79" s="98"/>
      <c r="D79" s="98" t="s">
        <v>913</v>
      </c>
      <c r="E79" s="156" t="s">
        <v>53</v>
      </c>
      <c r="F79" s="97" t="s">
        <v>53</v>
      </c>
      <c r="G79" s="97" t="s">
        <v>53</v>
      </c>
      <c r="H79" s="97">
        <v>1</v>
      </c>
      <c r="I79" s="97" t="s">
        <v>53</v>
      </c>
      <c r="J79" s="97">
        <v>2</v>
      </c>
      <c r="K79" s="97"/>
      <c r="L79" s="97"/>
      <c r="M79" s="97"/>
      <c r="N79" s="97">
        <v>5</v>
      </c>
      <c r="O79" s="157">
        <v>1</v>
      </c>
      <c r="P79" s="156" t="s">
        <v>53</v>
      </c>
      <c r="Q79" s="97" t="s">
        <v>53</v>
      </c>
      <c r="R79" s="97" t="s">
        <v>53</v>
      </c>
      <c r="S79" s="97" t="s">
        <v>53</v>
      </c>
      <c r="T79" s="97" t="s">
        <v>53</v>
      </c>
      <c r="U79" s="97" t="s">
        <v>53</v>
      </c>
      <c r="V79" s="97"/>
      <c r="W79" s="97"/>
      <c r="X79" s="97"/>
      <c r="Y79" s="97"/>
      <c r="Z79" s="97"/>
      <c r="AA79" s="157"/>
      <c r="AB79" s="156" t="s">
        <v>53</v>
      </c>
      <c r="AC79" s="97" t="s">
        <v>53</v>
      </c>
      <c r="AD79" s="97" t="s">
        <v>53</v>
      </c>
      <c r="AE79" s="97" t="s">
        <v>53</v>
      </c>
      <c r="AF79" s="97" t="s">
        <v>53</v>
      </c>
      <c r="AG79" s="97" t="s">
        <v>53</v>
      </c>
      <c r="AH79" s="97"/>
      <c r="AI79" s="97"/>
      <c r="AJ79" s="97"/>
      <c r="AK79" s="97"/>
      <c r="AL79" s="97"/>
      <c r="AM79" s="157"/>
      <c r="AN79" s="141">
        <v>1</v>
      </c>
      <c r="AO79" s="97" t="s">
        <v>53</v>
      </c>
      <c r="AP79" s="97" t="s">
        <v>53</v>
      </c>
      <c r="AQ79" s="97">
        <v>1</v>
      </c>
      <c r="AR79" s="97" t="s">
        <v>53</v>
      </c>
      <c r="AS79" s="97">
        <v>2</v>
      </c>
      <c r="AT79" s="97"/>
      <c r="AU79" s="97"/>
      <c r="AV79" s="99"/>
      <c r="AW79" s="99">
        <v>5</v>
      </c>
      <c r="AX79" s="99">
        <v>1</v>
      </c>
    </row>
    <row r="80" spans="1:50" x14ac:dyDescent="0.25">
      <c r="A80" s="97" t="s">
        <v>166</v>
      </c>
      <c r="B80" s="98" t="s">
        <v>773</v>
      </c>
      <c r="C80" s="98"/>
      <c r="D80" s="98" t="s">
        <v>167</v>
      </c>
      <c r="E80" s="156" t="s">
        <v>53</v>
      </c>
      <c r="F80" s="97">
        <v>7</v>
      </c>
      <c r="G80" s="97">
        <v>2</v>
      </c>
      <c r="H80" s="97">
        <v>7</v>
      </c>
      <c r="I80" s="100">
        <v>14</v>
      </c>
      <c r="J80" s="100">
        <v>15</v>
      </c>
      <c r="K80" s="100">
        <v>8</v>
      </c>
      <c r="L80" s="100">
        <v>19</v>
      </c>
      <c r="M80" s="100">
        <v>23</v>
      </c>
      <c r="N80" s="100">
        <v>23</v>
      </c>
      <c r="O80" s="158">
        <v>27</v>
      </c>
      <c r="P80" s="156">
        <v>2</v>
      </c>
      <c r="Q80" s="97" t="s">
        <v>53</v>
      </c>
      <c r="R80" s="97">
        <v>2</v>
      </c>
      <c r="S80" s="97" t="s">
        <v>53</v>
      </c>
      <c r="T80" s="97">
        <v>1</v>
      </c>
      <c r="U80" s="97">
        <v>5</v>
      </c>
      <c r="V80" s="97">
        <v>5</v>
      </c>
      <c r="W80" s="97">
        <v>4</v>
      </c>
      <c r="X80" s="97">
        <v>5</v>
      </c>
      <c r="Y80" s="97">
        <v>11</v>
      </c>
      <c r="Z80" s="97">
        <v>3</v>
      </c>
      <c r="AA80" s="158">
        <v>4</v>
      </c>
      <c r="AB80" s="156" t="s">
        <v>53</v>
      </c>
      <c r="AC80" s="97">
        <v>2</v>
      </c>
      <c r="AD80" s="97">
        <v>1</v>
      </c>
      <c r="AE80" s="97">
        <v>1</v>
      </c>
      <c r="AF80" s="97">
        <v>2</v>
      </c>
      <c r="AG80" s="97">
        <v>6</v>
      </c>
      <c r="AH80" s="97">
        <v>3</v>
      </c>
      <c r="AI80" s="97"/>
      <c r="AJ80" s="97">
        <v>3</v>
      </c>
      <c r="AK80" s="97">
        <v>5</v>
      </c>
      <c r="AL80" s="97">
        <v>1</v>
      </c>
      <c r="AM80" s="158">
        <v>1</v>
      </c>
      <c r="AN80" s="141">
        <v>11</v>
      </c>
      <c r="AO80" s="97">
        <v>4</v>
      </c>
      <c r="AP80" s="97">
        <v>1</v>
      </c>
      <c r="AQ80" s="97">
        <v>4</v>
      </c>
      <c r="AR80" s="97">
        <v>3</v>
      </c>
      <c r="AS80" s="97">
        <v>7</v>
      </c>
      <c r="AT80" s="97">
        <v>4</v>
      </c>
      <c r="AU80" s="97">
        <v>11</v>
      </c>
      <c r="AV80" s="99">
        <v>7</v>
      </c>
      <c r="AW80" s="99">
        <v>19</v>
      </c>
      <c r="AX80" s="147">
        <v>22</v>
      </c>
    </row>
    <row r="81" spans="1:50" x14ac:dyDescent="0.25">
      <c r="A81" s="97"/>
      <c r="B81" s="98" t="s">
        <v>773</v>
      </c>
      <c r="C81" s="98"/>
      <c r="D81" s="98" t="s">
        <v>914</v>
      </c>
      <c r="E81" s="156" t="s">
        <v>53</v>
      </c>
      <c r="F81" s="97">
        <v>3</v>
      </c>
      <c r="G81" s="97" t="s">
        <v>53</v>
      </c>
      <c r="H81" s="97" t="s">
        <v>53</v>
      </c>
      <c r="I81" s="97" t="s">
        <v>53</v>
      </c>
      <c r="J81" s="97">
        <v>1</v>
      </c>
      <c r="K81" s="97">
        <v>1</v>
      </c>
      <c r="L81" s="97">
        <v>1</v>
      </c>
      <c r="M81" s="97">
        <v>1</v>
      </c>
      <c r="N81" s="97">
        <v>3</v>
      </c>
      <c r="O81" s="157"/>
      <c r="P81" s="156">
        <v>1</v>
      </c>
      <c r="Q81" s="97" t="s">
        <v>53</v>
      </c>
      <c r="R81" s="97" t="s">
        <v>53</v>
      </c>
      <c r="S81" s="97" t="s">
        <v>53</v>
      </c>
      <c r="T81" s="97" t="s">
        <v>53</v>
      </c>
      <c r="U81" s="97" t="s">
        <v>53</v>
      </c>
      <c r="V81" s="97"/>
      <c r="W81" s="97"/>
      <c r="X81" s="97"/>
      <c r="Y81" s="97"/>
      <c r="Z81" s="97"/>
      <c r="AA81" s="157"/>
      <c r="AB81" s="156" t="s">
        <v>53</v>
      </c>
      <c r="AC81" s="97" t="s">
        <v>53</v>
      </c>
      <c r="AD81" s="97" t="s">
        <v>53</v>
      </c>
      <c r="AE81" s="97" t="s">
        <v>53</v>
      </c>
      <c r="AF81" s="97" t="s">
        <v>53</v>
      </c>
      <c r="AG81" s="97" t="s">
        <v>53</v>
      </c>
      <c r="AH81" s="97"/>
      <c r="AI81" s="97"/>
      <c r="AJ81" s="97"/>
      <c r="AK81" s="97"/>
      <c r="AL81" s="97"/>
      <c r="AM81" s="157"/>
      <c r="AN81" s="141" t="s">
        <v>53</v>
      </c>
      <c r="AO81" s="97">
        <v>3</v>
      </c>
      <c r="AP81" s="97" t="s">
        <v>53</v>
      </c>
      <c r="AQ81" s="97" t="s">
        <v>53</v>
      </c>
      <c r="AR81" s="97" t="s">
        <v>53</v>
      </c>
      <c r="AS81" s="97">
        <v>1</v>
      </c>
      <c r="AT81" s="97">
        <v>1</v>
      </c>
      <c r="AU81" s="97">
        <v>1</v>
      </c>
      <c r="AV81" s="99">
        <v>1</v>
      </c>
      <c r="AW81" s="99">
        <v>3</v>
      </c>
      <c r="AX81" s="99"/>
    </row>
    <row r="82" spans="1:50" x14ac:dyDescent="0.25">
      <c r="A82" s="97"/>
      <c r="B82" s="98" t="s">
        <v>773</v>
      </c>
      <c r="C82" s="98"/>
      <c r="D82" s="98" t="s">
        <v>915</v>
      </c>
      <c r="E82" s="156" t="s">
        <v>53</v>
      </c>
      <c r="F82" s="97" t="s">
        <v>53</v>
      </c>
      <c r="G82" s="97" t="s">
        <v>53</v>
      </c>
      <c r="H82" s="97" t="s">
        <v>53</v>
      </c>
      <c r="I82" s="97" t="s">
        <v>53</v>
      </c>
      <c r="J82" s="97"/>
      <c r="K82" s="97">
        <v>2</v>
      </c>
      <c r="L82" s="97"/>
      <c r="M82" s="97"/>
      <c r="N82" s="97">
        <v>1</v>
      </c>
      <c r="O82" s="157">
        <v>3</v>
      </c>
      <c r="P82" s="156" t="s">
        <v>53</v>
      </c>
      <c r="Q82" s="97" t="s">
        <v>53</v>
      </c>
      <c r="R82" s="97" t="s">
        <v>53</v>
      </c>
      <c r="S82" s="97" t="s">
        <v>53</v>
      </c>
      <c r="T82" s="97" t="s">
        <v>53</v>
      </c>
      <c r="U82" s="97" t="s">
        <v>53</v>
      </c>
      <c r="V82" s="97"/>
      <c r="W82" s="97">
        <v>1</v>
      </c>
      <c r="X82" s="97"/>
      <c r="Y82" s="97"/>
      <c r="Z82" s="97">
        <v>1</v>
      </c>
      <c r="AA82" s="157">
        <v>1</v>
      </c>
      <c r="AB82" s="156" t="s">
        <v>53</v>
      </c>
      <c r="AC82" s="97" t="s">
        <v>53</v>
      </c>
      <c r="AD82" s="97" t="s">
        <v>53</v>
      </c>
      <c r="AE82" s="97" t="s">
        <v>53</v>
      </c>
      <c r="AF82" s="97" t="s">
        <v>53</v>
      </c>
      <c r="AG82" s="97" t="s">
        <v>53</v>
      </c>
      <c r="AH82" s="97"/>
      <c r="AI82" s="97">
        <v>1</v>
      </c>
      <c r="AJ82" s="97"/>
      <c r="AK82" s="97"/>
      <c r="AL82" s="97"/>
      <c r="AM82" s="157">
        <v>2</v>
      </c>
      <c r="AN82" s="141" t="s">
        <v>53</v>
      </c>
      <c r="AO82" s="97" t="s">
        <v>53</v>
      </c>
      <c r="AP82" s="97" t="s">
        <v>53</v>
      </c>
      <c r="AQ82" s="97" t="s">
        <v>53</v>
      </c>
      <c r="AR82" s="97" t="s">
        <v>53</v>
      </c>
      <c r="AS82" s="97"/>
      <c r="AT82" s="97"/>
      <c r="AU82" s="97"/>
      <c r="AV82" s="99"/>
      <c r="AW82" s="99"/>
      <c r="AX82" s="99"/>
    </row>
    <row r="83" spans="1:50" x14ac:dyDescent="0.25">
      <c r="A83" s="97" t="s">
        <v>168</v>
      </c>
      <c r="B83" s="98" t="s">
        <v>773</v>
      </c>
      <c r="C83" s="98"/>
      <c r="D83" s="98" t="s">
        <v>916</v>
      </c>
      <c r="E83" s="156" t="s">
        <v>53</v>
      </c>
      <c r="F83" s="97" t="s">
        <v>53</v>
      </c>
      <c r="G83" s="97" t="s">
        <v>53</v>
      </c>
      <c r="H83" s="97">
        <v>3</v>
      </c>
      <c r="I83" s="100">
        <v>2</v>
      </c>
      <c r="J83" s="100"/>
      <c r="K83" s="100"/>
      <c r="L83" s="100">
        <v>5</v>
      </c>
      <c r="M83" s="100"/>
      <c r="N83" s="100">
        <v>1</v>
      </c>
      <c r="O83" s="158">
        <v>3</v>
      </c>
      <c r="P83" s="156" t="s">
        <v>53</v>
      </c>
      <c r="Q83" s="97" t="s">
        <v>53</v>
      </c>
      <c r="R83" s="97" t="s">
        <v>53</v>
      </c>
      <c r="S83" s="97" t="s">
        <v>53</v>
      </c>
      <c r="T83" s="97" t="s">
        <v>53</v>
      </c>
      <c r="U83" s="97" t="s">
        <v>53</v>
      </c>
      <c r="V83" s="97"/>
      <c r="W83" s="97"/>
      <c r="X83" s="97"/>
      <c r="Y83" s="97"/>
      <c r="Z83" s="97"/>
      <c r="AA83" s="158"/>
      <c r="AB83" s="156">
        <v>2</v>
      </c>
      <c r="AC83" s="97" t="s">
        <v>53</v>
      </c>
      <c r="AD83" s="97" t="s">
        <v>53</v>
      </c>
      <c r="AE83" s="97" t="s">
        <v>53</v>
      </c>
      <c r="AF83" s="97" t="s">
        <v>53</v>
      </c>
      <c r="AG83" s="97" t="s">
        <v>53</v>
      </c>
      <c r="AH83" s="97"/>
      <c r="AI83" s="97"/>
      <c r="AJ83" s="97"/>
      <c r="AK83" s="97"/>
      <c r="AL83" s="97"/>
      <c r="AM83" s="158"/>
      <c r="AN83" s="141" t="s">
        <v>53</v>
      </c>
      <c r="AO83" s="97" t="s">
        <v>53</v>
      </c>
      <c r="AP83" s="97" t="s">
        <v>53</v>
      </c>
      <c r="AQ83" s="97">
        <v>3</v>
      </c>
      <c r="AR83" s="100">
        <v>2</v>
      </c>
      <c r="AS83" s="100"/>
      <c r="AT83" s="100"/>
      <c r="AU83" s="97">
        <v>5</v>
      </c>
      <c r="AV83" s="99"/>
      <c r="AW83" s="99">
        <v>1</v>
      </c>
      <c r="AX83" s="147">
        <v>3</v>
      </c>
    </row>
    <row r="84" spans="1:50" x14ac:dyDescent="0.25">
      <c r="A84" s="97" t="s">
        <v>170</v>
      </c>
      <c r="B84" s="98" t="s">
        <v>773</v>
      </c>
      <c r="C84" s="98"/>
      <c r="D84" s="98" t="s">
        <v>171</v>
      </c>
      <c r="E84" s="156" t="s">
        <v>53</v>
      </c>
      <c r="F84" s="97">
        <v>5</v>
      </c>
      <c r="G84" s="97">
        <v>1</v>
      </c>
      <c r="H84" s="97">
        <v>2</v>
      </c>
      <c r="I84" s="100">
        <v>1</v>
      </c>
      <c r="J84" s="100"/>
      <c r="K84" s="100"/>
      <c r="L84" s="100">
        <v>9</v>
      </c>
      <c r="M84" s="100">
        <v>2</v>
      </c>
      <c r="N84" s="100">
        <v>2</v>
      </c>
      <c r="O84" s="158">
        <v>2</v>
      </c>
      <c r="P84" s="156">
        <v>1</v>
      </c>
      <c r="Q84" s="97" t="s">
        <v>53</v>
      </c>
      <c r="R84" s="97">
        <v>2</v>
      </c>
      <c r="S84" s="97" t="s">
        <v>53</v>
      </c>
      <c r="T84" s="97">
        <v>1</v>
      </c>
      <c r="U84" s="97">
        <v>1</v>
      </c>
      <c r="V84" s="97"/>
      <c r="W84" s="97"/>
      <c r="X84" s="97">
        <v>4</v>
      </c>
      <c r="Y84" s="97"/>
      <c r="Z84" s="97">
        <v>1</v>
      </c>
      <c r="AA84" s="158"/>
      <c r="AB84" s="156" t="s">
        <v>53</v>
      </c>
      <c r="AC84" s="97" t="s">
        <v>53</v>
      </c>
      <c r="AD84" s="97">
        <v>1</v>
      </c>
      <c r="AE84" s="97" t="s">
        <v>53</v>
      </c>
      <c r="AF84" s="97">
        <v>1</v>
      </c>
      <c r="AG84" s="97" t="s">
        <v>53</v>
      </c>
      <c r="AH84" s="97"/>
      <c r="AI84" s="97"/>
      <c r="AJ84" s="97">
        <v>1</v>
      </c>
      <c r="AK84" s="97">
        <v>1</v>
      </c>
      <c r="AL84" s="97"/>
      <c r="AM84" s="158">
        <v>1</v>
      </c>
      <c r="AN84" s="141" t="s">
        <v>53</v>
      </c>
      <c r="AO84" s="97">
        <v>2</v>
      </c>
      <c r="AP84" s="97">
        <v>1</v>
      </c>
      <c r="AQ84" s="97" t="s">
        <v>53</v>
      </c>
      <c r="AR84" s="97" t="s">
        <v>53</v>
      </c>
      <c r="AS84" s="97"/>
      <c r="AT84" s="97"/>
      <c r="AU84" s="97">
        <v>4</v>
      </c>
      <c r="AV84" s="99">
        <v>1</v>
      </c>
      <c r="AW84" s="99">
        <v>1</v>
      </c>
      <c r="AX84" s="147">
        <v>1</v>
      </c>
    </row>
    <row r="85" spans="1:50" x14ac:dyDescent="0.25">
      <c r="A85" s="97" t="s">
        <v>172</v>
      </c>
      <c r="B85" s="98" t="s">
        <v>773</v>
      </c>
      <c r="C85" s="98"/>
      <c r="D85" s="98" t="s">
        <v>173</v>
      </c>
      <c r="E85" s="156" t="s">
        <v>53</v>
      </c>
      <c r="F85" s="97" t="s">
        <v>53</v>
      </c>
      <c r="G85" s="97" t="s">
        <v>53</v>
      </c>
      <c r="H85" s="97">
        <v>1</v>
      </c>
      <c r="I85" s="97" t="s">
        <v>53</v>
      </c>
      <c r="J85" s="97">
        <v>1</v>
      </c>
      <c r="K85" s="97">
        <v>1</v>
      </c>
      <c r="L85" s="97">
        <v>3</v>
      </c>
      <c r="M85" s="97">
        <v>3</v>
      </c>
      <c r="N85" s="97">
        <v>4</v>
      </c>
      <c r="O85" s="157">
        <v>3</v>
      </c>
      <c r="P85" s="156" t="s">
        <v>53</v>
      </c>
      <c r="Q85" s="97" t="s">
        <v>53</v>
      </c>
      <c r="R85" s="97" t="s">
        <v>53</v>
      </c>
      <c r="S85" s="97" t="s">
        <v>53</v>
      </c>
      <c r="T85" s="97" t="s">
        <v>53</v>
      </c>
      <c r="U85" s="97" t="s">
        <v>53</v>
      </c>
      <c r="V85" s="97"/>
      <c r="W85" s="97"/>
      <c r="X85" s="97"/>
      <c r="Y85" s="97"/>
      <c r="Z85" s="97"/>
      <c r="AA85" s="157"/>
      <c r="AB85" s="156" t="s">
        <v>53</v>
      </c>
      <c r="AC85" s="97" t="s">
        <v>53</v>
      </c>
      <c r="AD85" s="97" t="s">
        <v>53</v>
      </c>
      <c r="AE85" s="97" t="s">
        <v>53</v>
      </c>
      <c r="AF85" s="97">
        <v>1</v>
      </c>
      <c r="AG85" s="97" t="s">
        <v>53</v>
      </c>
      <c r="AH85" s="97"/>
      <c r="AI85" s="97"/>
      <c r="AJ85" s="97"/>
      <c r="AK85" s="97">
        <v>1</v>
      </c>
      <c r="AL85" s="97">
        <v>1</v>
      </c>
      <c r="AM85" s="157">
        <v>1</v>
      </c>
      <c r="AN85" s="141" t="s">
        <v>53</v>
      </c>
      <c r="AO85" s="97" t="s">
        <v>53</v>
      </c>
      <c r="AP85" s="97" t="s">
        <v>53</v>
      </c>
      <c r="AQ85" s="97" t="s">
        <v>53</v>
      </c>
      <c r="AR85" s="97" t="s">
        <v>53</v>
      </c>
      <c r="AS85" s="97">
        <v>1</v>
      </c>
      <c r="AT85" s="97">
        <v>1</v>
      </c>
      <c r="AU85" s="97">
        <v>3</v>
      </c>
      <c r="AV85" s="99">
        <v>2</v>
      </c>
      <c r="AW85" s="99">
        <v>3</v>
      </c>
      <c r="AX85" s="99">
        <v>2</v>
      </c>
    </row>
    <row r="86" spans="1:50" x14ac:dyDescent="0.25">
      <c r="A86" s="97" t="s">
        <v>174</v>
      </c>
      <c r="B86" s="98" t="s">
        <v>773</v>
      </c>
      <c r="C86" s="98"/>
      <c r="D86" s="98" t="s">
        <v>175</v>
      </c>
      <c r="E86" s="156" t="s">
        <v>53</v>
      </c>
      <c r="F86" s="97" t="s">
        <v>53</v>
      </c>
      <c r="G86" s="97" t="s">
        <v>53</v>
      </c>
      <c r="H86" s="97" t="s">
        <v>53</v>
      </c>
      <c r="I86" s="97" t="s">
        <v>53</v>
      </c>
      <c r="J86" s="97"/>
      <c r="K86" s="97"/>
      <c r="L86" s="97"/>
      <c r="M86" s="97"/>
      <c r="N86" s="97">
        <v>2</v>
      </c>
      <c r="O86" s="157">
        <v>2</v>
      </c>
      <c r="P86" s="156" t="s">
        <v>53</v>
      </c>
      <c r="Q86" s="97" t="s">
        <v>53</v>
      </c>
      <c r="R86" s="97" t="s">
        <v>53</v>
      </c>
      <c r="S86" s="97" t="s">
        <v>53</v>
      </c>
      <c r="T86" s="97" t="s">
        <v>53</v>
      </c>
      <c r="U86" s="97" t="s">
        <v>53</v>
      </c>
      <c r="V86" s="97"/>
      <c r="W86" s="97"/>
      <c r="X86" s="97"/>
      <c r="Y86" s="97"/>
      <c r="Z86" s="97"/>
      <c r="AA86" s="157"/>
      <c r="AB86" s="156" t="s">
        <v>53</v>
      </c>
      <c r="AC86" s="97" t="s">
        <v>53</v>
      </c>
      <c r="AD86" s="97" t="s">
        <v>53</v>
      </c>
      <c r="AE86" s="97" t="s">
        <v>53</v>
      </c>
      <c r="AF86" s="97" t="s">
        <v>53</v>
      </c>
      <c r="AG86" s="97" t="s">
        <v>53</v>
      </c>
      <c r="AH86" s="97"/>
      <c r="AI86" s="97"/>
      <c r="AJ86" s="97"/>
      <c r="AK86" s="97"/>
      <c r="AL86" s="97"/>
      <c r="AM86" s="157"/>
      <c r="AN86" s="141" t="s">
        <v>53</v>
      </c>
      <c r="AO86" s="97" t="s">
        <v>53</v>
      </c>
      <c r="AP86" s="97" t="s">
        <v>53</v>
      </c>
      <c r="AQ86" s="97" t="s">
        <v>53</v>
      </c>
      <c r="AR86" s="97" t="s">
        <v>53</v>
      </c>
      <c r="AS86" s="97"/>
      <c r="AT86" s="97"/>
      <c r="AU86" s="97"/>
      <c r="AV86" s="99"/>
      <c r="AW86" s="99">
        <v>2</v>
      </c>
      <c r="AX86" s="99">
        <v>2</v>
      </c>
    </row>
    <row r="87" spans="1:50" x14ac:dyDescent="0.25">
      <c r="A87" s="97"/>
      <c r="B87" s="98" t="s">
        <v>773</v>
      </c>
      <c r="C87" s="98"/>
      <c r="D87" s="98" t="s">
        <v>917</v>
      </c>
      <c r="E87" s="156" t="s">
        <v>53</v>
      </c>
      <c r="F87" s="97" t="s">
        <v>53</v>
      </c>
      <c r="G87" s="97" t="s">
        <v>53</v>
      </c>
      <c r="H87" s="97" t="s">
        <v>53</v>
      </c>
      <c r="I87" s="97" t="s">
        <v>53</v>
      </c>
      <c r="J87" s="97"/>
      <c r="K87" s="97">
        <v>1</v>
      </c>
      <c r="L87" s="97">
        <v>1</v>
      </c>
      <c r="M87" s="97"/>
      <c r="N87" s="97">
        <v>1</v>
      </c>
      <c r="O87" s="157">
        <v>1</v>
      </c>
      <c r="P87" s="156" t="s">
        <v>53</v>
      </c>
      <c r="Q87" s="97" t="s">
        <v>53</v>
      </c>
      <c r="R87" s="97" t="s">
        <v>53</v>
      </c>
      <c r="S87" s="97" t="s">
        <v>53</v>
      </c>
      <c r="T87" s="97" t="s">
        <v>53</v>
      </c>
      <c r="U87" s="97" t="s">
        <v>53</v>
      </c>
      <c r="V87" s="97"/>
      <c r="W87" s="97"/>
      <c r="X87" s="97"/>
      <c r="Y87" s="97"/>
      <c r="Z87" s="97"/>
      <c r="AA87" s="157"/>
      <c r="AB87" s="156" t="s">
        <v>53</v>
      </c>
      <c r="AC87" s="97" t="s">
        <v>53</v>
      </c>
      <c r="AD87" s="97" t="s">
        <v>53</v>
      </c>
      <c r="AE87" s="97" t="s">
        <v>53</v>
      </c>
      <c r="AF87" s="97" t="s">
        <v>53</v>
      </c>
      <c r="AG87" s="97" t="s">
        <v>53</v>
      </c>
      <c r="AH87" s="97"/>
      <c r="AI87" s="97"/>
      <c r="AJ87" s="97"/>
      <c r="AK87" s="97"/>
      <c r="AL87" s="97"/>
      <c r="AM87" s="157"/>
      <c r="AN87" s="141">
        <v>2</v>
      </c>
      <c r="AO87" s="97" t="s">
        <v>53</v>
      </c>
      <c r="AP87" s="97" t="s">
        <v>53</v>
      </c>
      <c r="AQ87" s="97" t="s">
        <v>53</v>
      </c>
      <c r="AR87" s="97" t="s">
        <v>53</v>
      </c>
      <c r="AS87" s="97"/>
      <c r="AT87" s="97">
        <v>1</v>
      </c>
      <c r="AU87" s="97">
        <v>1</v>
      </c>
      <c r="AV87" s="99"/>
      <c r="AW87" s="99">
        <v>1</v>
      </c>
      <c r="AX87" s="99">
        <v>1</v>
      </c>
    </row>
    <row r="88" spans="1:50" x14ac:dyDescent="0.25">
      <c r="A88" s="101"/>
      <c r="B88" s="102" t="s">
        <v>773</v>
      </c>
      <c r="C88" s="102" t="s">
        <v>176</v>
      </c>
      <c r="D88" s="102"/>
      <c r="E88" s="159" t="s">
        <v>53</v>
      </c>
      <c r="F88" s="101" t="s">
        <v>53</v>
      </c>
      <c r="G88" s="101" t="s">
        <v>53</v>
      </c>
      <c r="H88" s="101" t="s">
        <v>53</v>
      </c>
      <c r="I88" s="101" t="s">
        <v>53</v>
      </c>
      <c r="J88" s="101"/>
      <c r="K88" s="101"/>
      <c r="L88" s="101"/>
      <c r="M88" s="101"/>
      <c r="N88" s="101"/>
      <c r="O88" s="160"/>
      <c r="P88" s="159" t="s">
        <v>53</v>
      </c>
      <c r="Q88" s="101" t="s">
        <v>53</v>
      </c>
      <c r="R88" s="101" t="s">
        <v>53</v>
      </c>
      <c r="S88" s="101" t="s">
        <v>53</v>
      </c>
      <c r="T88" s="101" t="s">
        <v>53</v>
      </c>
      <c r="U88" s="101" t="s">
        <v>53</v>
      </c>
      <c r="V88" s="101"/>
      <c r="W88" s="101"/>
      <c r="X88" s="101"/>
      <c r="Y88" s="101"/>
      <c r="Z88" s="101"/>
      <c r="AA88" s="160"/>
      <c r="AB88" s="159" t="s">
        <v>53</v>
      </c>
      <c r="AC88" s="101" t="s">
        <v>53</v>
      </c>
      <c r="AD88" s="101" t="s">
        <v>53</v>
      </c>
      <c r="AE88" s="101" t="s">
        <v>53</v>
      </c>
      <c r="AF88" s="101" t="s">
        <v>53</v>
      </c>
      <c r="AG88" s="101" t="s">
        <v>53</v>
      </c>
      <c r="AH88" s="101"/>
      <c r="AI88" s="101"/>
      <c r="AJ88" s="101"/>
      <c r="AK88" s="101"/>
      <c r="AL88" s="101"/>
      <c r="AM88" s="160"/>
      <c r="AN88" s="142" t="s">
        <v>53</v>
      </c>
      <c r="AO88" s="101" t="s">
        <v>53</v>
      </c>
      <c r="AP88" s="101" t="s">
        <v>53</v>
      </c>
      <c r="AQ88" s="101" t="s">
        <v>53</v>
      </c>
      <c r="AR88" s="101" t="s">
        <v>53</v>
      </c>
      <c r="AS88" s="101"/>
      <c r="AT88" s="101"/>
      <c r="AU88" s="101"/>
      <c r="AV88" s="103"/>
      <c r="AW88" s="103"/>
      <c r="AX88" s="103"/>
    </row>
    <row r="89" spans="1:50" x14ac:dyDescent="0.25">
      <c r="A89" s="97" t="s">
        <v>177</v>
      </c>
      <c r="B89" s="98" t="s">
        <v>773</v>
      </c>
      <c r="C89" s="98"/>
      <c r="D89" s="98" t="s">
        <v>918</v>
      </c>
      <c r="E89" s="156" t="s">
        <v>53</v>
      </c>
      <c r="F89" s="97">
        <v>3</v>
      </c>
      <c r="G89" s="97" t="s">
        <v>53</v>
      </c>
      <c r="H89" s="97">
        <v>2</v>
      </c>
      <c r="I89" s="97" t="s">
        <v>53</v>
      </c>
      <c r="J89" s="97">
        <v>4</v>
      </c>
      <c r="K89" s="97">
        <v>3</v>
      </c>
      <c r="L89" s="97">
        <v>3</v>
      </c>
      <c r="M89" s="97">
        <v>3</v>
      </c>
      <c r="N89" s="97">
        <v>3</v>
      </c>
      <c r="O89" s="157">
        <v>4</v>
      </c>
      <c r="P89" s="156" t="s">
        <v>53</v>
      </c>
      <c r="Q89" s="97" t="s">
        <v>53</v>
      </c>
      <c r="R89" s="97">
        <v>1</v>
      </c>
      <c r="S89" s="97" t="s">
        <v>53</v>
      </c>
      <c r="T89" s="97">
        <v>1</v>
      </c>
      <c r="U89" s="97" t="s">
        <v>53</v>
      </c>
      <c r="V89" s="97"/>
      <c r="W89" s="97"/>
      <c r="X89" s="97">
        <v>3</v>
      </c>
      <c r="Y89" s="97">
        <v>3</v>
      </c>
      <c r="Z89" s="97"/>
      <c r="AA89" s="157">
        <v>2</v>
      </c>
      <c r="AB89" s="156" t="s">
        <v>53</v>
      </c>
      <c r="AC89" s="97" t="s">
        <v>53</v>
      </c>
      <c r="AD89" s="97">
        <v>2</v>
      </c>
      <c r="AE89" s="97" t="s">
        <v>53</v>
      </c>
      <c r="AF89" s="97" t="s">
        <v>53</v>
      </c>
      <c r="AG89" s="97" t="s">
        <v>53</v>
      </c>
      <c r="AH89" s="97"/>
      <c r="AI89" s="97"/>
      <c r="AJ89" s="97"/>
      <c r="AK89" s="97"/>
      <c r="AL89" s="97"/>
      <c r="AM89" s="157"/>
      <c r="AN89" s="141">
        <v>4</v>
      </c>
      <c r="AO89" s="97" t="s">
        <v>53</v>
      </c>
      <c r="AP89" s="97" t="s">
        <v>53</v>
      </c>
      <c r="AQ89" s="97">
        <v>1</v>
      </c>
      <c r="AR89" s="97" t="s">
        <v>53</v>
      </c>
      <c r="AS89" s="97">
        <v>4</v>
      </c>
      <c r="AT89" s="97">
        <v>3</v>
      </c>
      <c r="AU89" s="97"/>
      <c r="AV89" s="99"/>
      <c r="AW89" s="99">
        <v>3</v>
      </c>
      <c r="AX89" s="99">
        <v>2</v>
      </c>
    </row>
    <row r="90" spans="1:50" x14ac:dyDescent="0.25">
      <c r="A90" s="97" t="s">
        <v>179</v>
      </c>
      <c r="B90" s="98" t="s">
        <v>773</v>
      </c>
      <c r="C90" s="98"/>
      <c r="D90" s="98" t="s">
        <v>919</v>
      </c>
      <c r="E90" s="156" t="s">
        <v>53</v>
      </c>
      <c r="F90" s="97" t="s">
        <v>53</v>
      </c>
      <c r="G90" s="97">
        <v>2</v>
      </c>
      <c r="H90" s="97" t="s">
        <v>53</v>
      </c>
      <c r="I90" s="97" t="s">
        <v>53</v>
      </c>
      <c r="J90" s="97"/>
      <c r="K90" s="97"/>
      <c r="L90" s="97"/>
      <c r="M90" s="97"/>
      <c r="N90" s="97">
        <v>4</v>
      </c>
      <c r="O90" s="157"/>
      <c r="P90" s="156" t="s">
        <v>53</v>
      </c>
      <c r="Q90" s="97" t="s">
        <v>53</v>
      </c>
      <c r="R90" s="97" t="s">
        <v>53</v>
      </c>
      <c r="S90" s="97" t="s">
        <v>53</v>
      </c>
      <c r="T90" s="97" t="s">
        <v>53</v>
      </c>
      <c r="U90" s="97" t="s">
        <v>53</v>
      </c>
      <c r="V90" s="97"/>
      <c r="W90" s="97"/>
      <c r="X90" s="97"/>
      <c r="Y90" s="97"/>
      <c r="Z90" s="97"/>
      <c r="AA90" s="157"/>
      <c r="AB90" s="156" t="s">
        <v>53</v>
      </c>
      <c r="AC90" s="97" t="s">
        <v>53</v>
      </c>
      <c r="AD90" s="97" t="s">
        <v>53</v>
      </c>
      <c r="AE90" s="97" t="s">
        <v>53</v>
      </c>
      <c r="AF90" s="97" t="s">
        <v>53</v>
      </c>
      <c r="AG90" s="97" t="s">
        <v>53</v>
      </c>
      <c r="AH90" s="97"/>
      <c r="AI90" s="97"/>
      <c r="AJ90" s="97"/>
      <c r="AK90" s="97"/>
      <c r="AL90" s="97">
        <v>2</v>
      </c>
      <c r="AM90" s="157"/>
      <c r="AN90" s="141">
        <v>1</v>
      </c>
      <c r="AO90" s="97" t="s">
        <v>53</v>
      </c>
      <c r="AP90" s="97">
        <v>2</v>
      </c>
      <c r="AQ90" s="97" t="s">
        <v>53</v>
      </c>
      <c r="AR90" s="97" t="s">
        <v>53</v>
      </c>
      <c r="AS90" s="97"/>
      <c r="AT90" s="97"/>
      <c r="AU90" s="97"/>
      <c r="AV90" s="99"/>
      <c r="AW90" s="99">
        <v>2</v>
      </c>
      <c r="AX90" s="99"/>
    </row>
    <row r="91" spans="1:50" x14ac:dyDescent="0.25">
      <c r="A91" s="97" t="s">
        <v>181</v>
      </c>
      <c r="B91" s="98" t="s">
        <v>773</v>
      </c>
      <c r="C91" s="98"/>
      <c r="D91" s="98" t="s">
        <v>920</v>
      </c>
      <c r="E91" s="156" t="s">
        <v>53</v>
      </c>
      <c r="F91" s="97">
        <v>1</v>
      </c>
      <c r="G91" s="97">
        <v>3</v>
      </c>
      <c r="H91" s="97">
        <v>1</v>
      </c>
      <c r="I91" s="97" t="s">
        <v>53</v>
      </c>
      <c r="J91" s="97"/>
      <c r="K91" s="97">
        <v>2</v>
      </c>
      <c r="L91" s="97"/>
      <c r="M91" s="97">
        <v>4</v>
      </c>
      <c r="N91" s="97"/>
      <c r="O91" s="157">
        <v>5</v>
      </c>
      <c r="P91" s="156" t="s">
        <v>53</v>
      </c>
      <c r="Q91" s="97" t="s">
        <v>53</v>
      </c>
      <c r="R91" s="97" t="s">
        <v>53</v>
      </c>
      <c r="S91" s="97" t="s">
        <v>53</v>
      </c>
      <c r="T91" s="97" t="s">
        <v>53</v>
      </c>
      <c r="U91" s="97" t="s">
        <v>53</v>
      </c>
      <c r="V91" s="97"/>
      <c r="W91" s="97"/>
      <c r="X91" s="97"/>
      <c r="Y91" s="97"/>
      <c r="Z91" s="97"/>
      <c r="AA91" s="157"/>
      <c r="AB91" s="156" t="s">
        <v>53</v>
      </c>
      <c r="AC91" s="97">
        <v>1</v>
      </c>
      <c r="AD91" s="97">
        <v>1</v>
      </c>
      <c r="AE91" s="97">
        <v>2</v>
      </c>
      <c r="AF91" s="97">
        <v>1</v>
      </c>
      <c r="AG91" s="97" t="s">
        <v>53</v>
      </c>
      <c r="AH91" s="97"/>
      <c r="AI91" s="97">
        <v>2</v>
      </c>
      <c r="AJ91" s="97"/>
      <c r="AK91" s="97">
        <v>2</v>
      </c>
      <c r="AL91" s="97"/>
      <c r="AM91" s="157">
        <v>4</v>
      </c>
      <c r="AN91" s="141">
        <v>2</v>
      </c>
      <c r="AO91" s="97" t="s">
        <v>53</v>
      </c>
      <c r="AP91" s="97">
        <v>1</v>
      </c>
      <c r="AQ91" s="97" t="s">
        <v>53</v>
      </c>
      <c r="AR91" s="97" t="s">
        <v>53</v>
      </c>
      <c r="AS91" s="97"/>
      <c r="AT91" s="97"/>
      <c r="AU91" s="97"/>
      <c r="AV91" s="99">
        <v>2</v>
      </c>
      <c r="AW91" s="99"/>
      <c r="AX91" s="99">
        <v>1</v>
      </c>
    </row>
    <row r="92" spans="1:50" x14ac:dyDescent="0.25">
      <c r="A92" s="97" t="s">
        <v>183</v>
      </c>
      <c r="B92" s="98" t="s">
        <v>773</v>
      </c>
      <c r="C92" s="98"/>
      <c r="D92" s="98" t="s">
        <v>921</v>
      </c>
      <c r="E92" s="156" t="s">
        <v>53</v>
      </c>
      <c r="F92" s="97">
        <v>2</v>
      </c>
      <c r="G92" s="97">
        <v>4</v>
      </c>
      <c r="H92" s="97">
        <v>2</v>
      </c>
      <c r="I92" s="100">
        <v>2</v>
      </c>
      <c r="J92" s="100"/>
      <c r="K92" s="100">
        <v>1</v>
      </c>
      <c r="L92" s="100">
        <v>4</v>
      </c>
      <c r="M92" s="100"/>
      <c r="N92" s="100">
        <v>3</v>
      </c>
      <c r="O92" s="158">
        <v>3</v>
      </c>
      <c r="P92" s="156" t="s">
        <v>53</v>
      </c>
      <c r="Q92" s="97" t="s">
        <v>53</v>
      </c>
      <c r="R92" s="97" t="s">
        <v>53</v>
      </c>
      <c r="S92" s="97" t="s">
        <v>53</v>
      </c>
      <c r="T92" s="97" t="s">
        <v>53</v>
      </c>
      <c r="U92" s="97" t="s">
        <v>53</v>
      </c>
      <c r="V92" s="97"/>
      <c r="W92" s="97"/>
      <c r="X92" s="97"/>
      <c r="Y92" s="97"/>
      <c r="Z92" s="97"/>
      <c r="AA92" s="158"/>
      <c r="AB92" s="156" t="s">
        <v>53</v>
      </c>
      <c r="AC92" s="97" t="s">
        <v>53</v>
      </c>
      <c r="AD92" s="97" t="s">
        <v>53</v>
      </c>
      <c r="AE92" s="97">
        <v>2</v>
      </c>
      <c r="AF92" s="97" t="s">
        <v>53</v>
      </c>
      <c r="AG92" s="100">
        <v>2</v>
      </c>
      <c r="AH92" s="100"/>
      <c r="AI92" s="100">
        <v>1</v>
      </c>
      <c r="AJ92" s="100">
        <v>2</v>
      </c>
      <c r="AK92" s="100"/>
      <c r="AL92" s="100">
        <v>2</v>
      </c>
      <c r="AM92" s="158"/>
      <c r="AN92" s="141">
        <v>1</v>
      </c>
      <c r="AO92" s="97">
        <v>2</v>
      </c>
      <c r="AP92" s="97">
        <v>2</v>
      </c>
      <c r="AQ92" s="97">
        <v>2</v>
      </c>
      <c r="AR92" s="97" t="s">
        <v>53</v>
      </c>
      <c r="AS92" s="97"/>
      <c r="AT92" s="97"/>
      <c r="AU92" s="97">
        <v>2</v>
      </c>
      <c r="AV92" s="99"/>
      <c r="AW92" s="99">
        <v>1</v>
      </c>
      <c r="AX92" s="147">
        <v>3</v>
      </c>
    </row>
    <row r="93" spans="1:50" x14ac:dyDescent="0.25">
      <c r="A93" s="101"/>
      <c r="B93" s="102" t="s">
        <v>773</v>
      </c>
      <c r="C93" s="102" t="s">
        <v>185</v>
      </c>
      <c r="D93" s="102"/>
      <c r="E93" s="159" t="s">
        <v>53</v>
      </c>
      <c r="F93" s="101" t="s">
        <v>53</v>
      </c>
      <c r="G93" s="101" t="s">
        <v>53</v>
      </c>
      <c r="H93" s="101" t="s">
        <v>53</v>
      </c>
      <c r="I93" s="101" t="s">
        <v>53</v>
      </c>
      <c r="J93" s="101"/>
      <c r="K93" s="101"/>
      <c r="L93" s="101"/>
      <c r="M93" s="101"/>
      <c r="N93" s="101"/>
      <c r="O93" s="160"/>
      <c r="P93" s="159" t="s">
        <v>53</v>
      </c>
      <c r="Q93" s="101" t="s">
        <v>53</v>
      </c>
      <c r="R93" s="101" t="s">
        <v>53</v>
      </c>
      <c r="S93" s="101" t="s">
        <v>53</v>
      </c>
      <c r="T93" s="101" t="s">
        <v>53</v>
      </c>
      <c r="U93" s="101" t="s">
        <v>53</v>
      </c>
      <c r="V93" s="101"/>
      <c r="W93" s="101"/>
      <c r="X93" s="101"/>
      <c r="Y93" s="101"/>
      <c r="Z93" s="101"/>
      <c r="AA93" s="160"/>
      <c r="AB93" s="159" t="s">
        <v>53</v>
      </c>
      <c r="AC93" s="101" t="s">
        <v>53</v>
      </c>
      <c r="AD93" s="101" t="s">
        <v>53</v>
      </c>
      <c r="AE93" s="101" t="s">
        <v>53</v>
      </c>
      <c r="AF93" s="101" t="s">
        <v>53</v>
      </c>
      <c r="AG93" s="101" t="s">
        <v>53</v>
      </c>
      <c r="AH93" s="101"/>
      <c r="AI93" s="101"/>
      <c r="AJ93" s="101"/>
      <c r="AK93" s="101"/>
      <c r="AL93" s="101"/>
      <c r="AM93" s="160"/>
      <c r="AN93" s="142" t="s">
        <v>53</v>
      </c>
      <c r="AO93" s="101" t="s">
        <v>53</v>
      </c>
      <c r="AP93" s="101" t="s">
        <v>53</v>
      </c>
      <c r="AQ93" s="101" t="s">
        <v>53</v>
      </c>
      <c r="AR93" s="101" t="s">
        <v>53</v>
      </c>
      <c r="AS93" s="101"/>
      <c r="AT93" s="101"/>
      <c r="AU93" s="101"/>
      <c r="AV93" s="103"/>
      <c r="AW93" s="103"/>
      <c r="AX93" s="103"/>
    </row>
    <row r="94" spans="1:50" x14ac:dyDescent="0.25">
      <c r="A94" s="97" t="s">
        <v>186</v>
      </c>
      <c r="B94" s="98" t="s">
        <v>773</v>
      </c>
      <c r="C94" s="98"/>
      <c r="D94" s="98" t="s">
        <v>922</v>
      </c>
      <c r="E94" s="156" t="s">
        <v>53</v>
      </c>
      <c r="F94" s="97">
        <v>3</v>
      </c>
      <c r="G94" s="97">
        <v>3</v>
      </c>
      <c r="H94" s="97">
        <v>12</v>
      </c>
      <c r="I94" s="100">
        <v>3</v>
      </c>
      <c r="J94" s="100">
        <v>3</v>
      </c>
      <c r="K94" s="100">
        <v>3</v>
      </c>
      <c r="L94" s="100">
        <v>8</v>
      </c>
      <c r="M94" s="100">
        <v>4</v>
      </c>
      <c r="N94" s="100">
        <v>7</v>
      </c>
      <c r="O94" s="158"/>
      <c r="P94" s="156" t="s">
        <v>53</v>
      </c>
      <c r="Q94" s="97" t="s">
        <v>53</v>
      </c>
      <c r="R94" s="97" t="s">
        <v>53</v>
      </c>
      <c r="S94" s="97" t="s">
        <v>53</v>
      </c>
      <c r="T94" s="97" t="s">
        <v>53</v>
      </c>
      <c r="U94" s="97" t="s">
        <v>53</v>
      </c>
      <c r="V94" s="97"/>
      <c r="W94" s="97"/>
      <c r="X94" s="97"/>
      <c r="Y94" s="97"/>
      <c r="Z94" s="97"/>
      <c r="AA94" s="158"/>
      <c r="AB94" s="156" t="s">
        <v>53</v>
      </c>
      <c r="AC94" s="97">
        <v>2</v>
      </c>
      <c r="AD94" s="97" t="s">
        <v>53</v>
      </c>
      <c r="AE94" s="97" t="s">
        <v>53</v>
      </c>
      <c r="AF94" s="97">
        <v>2</v>
      </c>
      <c r="AG94" s="97" t="s">
        <v>53</v>
      </c>
      <c r="AH94" s="97"/>
      <c r="AI94" s="97"/>
      <c r="AJ94" s="97">
        <v>2</v>
      </c>
      <c r="AK94" s="97"/>
      <c r="AL94" s="97">
        <v>2</v>
      </c>
      <c r="AM94" s="158"/>
      <c r="AN94" s="141">
        <v>3</v>
      </c>
      <c r="AO94" s="97">
        <v>3</v>
      </c>
      <c r="AP94" s="97">
        <v>3</v>
      </c>
      <c r="AQ94" s="97">
        <v>10</v>
      </c>
      <c r="AR94" s="97">
        <v>3</v>
      </c>
      <c r="AS94" s="97">
        <v>3</v>
      </c>
      <c r="AT94" s="97">
        <v>3</v>
      </c>
      <c r="AU94" s="97">
        <v>6</v>
      </c>
      <c r="AV94" s="99">
        <v>4</v>
      </c>
      <c r="AW94" s="99">
        <v>5</v>
      </c>
      <c r="AX94" s="147"/>
    </row>
    <row r="95" spans="1:50" x14ac:dyDescent="0.25">
      <c r="A95" s="97" t="s">
        <v>188</v>
      </c>
      <c r="B95" s="98" t="s">
        <v>773</v>
      </c>
      <c r="C95" s="98"/>
      <c r="D95" s="98" t="s">
        <v>923</v>
      </c>
      <c r="E95" s="156" t="s">
        <v>53</v>
      </c>
      <c r="F95" s="97">
        <v>2</v>
      </c>
      <c r="G95" s="97" t="s">
        <v>53</v>
      </c>
      <c r="H95" s="97">
        <v>3</v>
      </c>
      <c r="I95" s="97" t="s">
        <v>53</v>
      </c>
      <c r="J95" s="97">
        <v>1</v>
      </c>
      <c r="K95" s="97">
        <v>1</v>
      </c>
      <c r="L95" s="97">
        <v>3</v>
      </c>
      <c r="M95" s="97">
        <v>2</v>
      </c>
      <c r="N95" s="97">
        <v>1</v>
      </c>
      <c r="O95" s="157"/>
      <c r="P95" s="156" t="s">
        <v>53</v>
      </c>
      <c r="Q95" s="97" t="s">
        <v>53</v>
      </c>
      <c r="R95" s="97" t="s">
        <v>53</v>
      </c>
      <c r="S95" s="97" t="s">
        <v>53</v>
      </c>
      <c r="T95" s="97" t="s">
        <v>53</v>
      </c>
      <c r="U95" s="97" t="s">
        <v>53</v>
      </c>
      <c r="V95" s="97"/>
      <c r="W95" s="97"/>
      <c r="X95" s="97"/>
      <c r="Y95" s="97"/>
      <c r="Z95" s="97"/>
      <c r="AA95" s="157"/>
      <c r="AB95" s="156" t="s">
        <v>53</v>
      </c>
      <c r="AC95" s="97" t="s">
        <v>53</v>
      </c>
      <c r="AD95" s="97" t="s">
        <v>53</v>
      </c>
      <c r="AE95" s="97" t="s">
        <v>53</v>
      </c>
      <c r="AF95" s="97">
        <v>1</v>
      </c>
      <c r="AG95" s="97" t="s">
        <v>53</v>
      </c>
      <c r="AH95" s="97"/>
      <c r="AI95" s="97">
        <v>1</v>
      </c>
      <c r="AJ95" s="97"/>
      <c r="AK95" s="97"/>
      <c r="AL95" s="97"/>
      <c r="AM95" s="157"/>
      <c r="AN95" s="141" t="s">
        <v>53</v>
      </c>
      <c r="AO95" s="97">
        <v>2</v>
      </c>
      <c r="AP95" s="97" t="s">
        <v>53</v>
      </c>
      <c r="AQ95" s="97">
        <v>2</v>
      </c>
      <c r="AR95" s="97" t="s">
        <v>53</v>
      </c>
      <c r="AS95" s="97">
        <v>1</v>
      </c>
      <c r="AT95" s="97"/>
      <c r="AU95" s="97">
        <v>3</v>
      </c>
      <c r="AV95" s="99">
        <v>2</v>
      </c>
      <c r="AW95" s="99">
        <v>1</v>
      </c>
      <c r="AX95" s="99"/>
    </row>
    <row r="96" spans="1:50" x14ac:dyDescent="0.25">
      <c r="A96" s="97" t="s">
        <v>190</v>
      </c>
      <c r="B96" s="98" t="s">
        <v>773</v>
      </c>
      <c r="C96" s="98"/>
      <c r="D96" s="98" t="s">
        <v>191</v>
      </c>
      <c r="E96" s="156" t="s">
        <v>53</v>
      </c>
      <c r="F96" s="97">
        <v>2</v>
      </c>
      <c r="G96" s="97">
        <v>1</v>
      </c>
      <c r="H96" s="97">
        <v>2</v>
      </c>
      <c r="I96" s="100">
        <v>2</v>
      </c>
      <c r="J96" s="100"/>
      <c r="K96" s="100"/>
      <c r="L96" s="100">
        <v>3</v>
      </c>
      <c r="M96" s="100"/>
      <c r="N96" s="100">
        <v>2</v>
      </c>
      <c r="O96" s="158">
        <v>2</v>
      </c>
      <c r="P96" s="156" t="s">
        <v>53</v>
      </c>
      <c r="Q96" s="97" t="s">
        <v>53</v>
      </c>
      <c r="R96" s="97" t="s">
        <v>53</v>
      </c>
      <c r="S96" s="97" t="s">
        <v>53</v>
      </c>
      <c r="T96" s="97" t="s">
        <v>53</v>
      </c>
      <c r="U96" s="97" t="s">
        <v>53</v>
      </c>
      <c r="V96" s="97"/>
      <c r="W96" s="97"/>
      <c r="X96" s="97"/>
      <c r="Y96" s="97"/>
      <c r="Z96" s="97"/>
      <c r="AA96" s="158"/>
      <c r="AB96" s="156" t="s">
        <v>53</v>
      </c>
      <c r="AC96" s="97" t="s">
        <v>53</v>
      </c>
      <c r="AD96" s="97" t="s">
        <v>53</v>
      </c>
      <c r="AE96" s="97" t="s">
        <v>53</v>
      </c>
      <c r="AF96" s="97" t="s">
        <v>53</v>
      </c>
      <c r="AG96" s="97" t="s">
        <v>53</v>
      </c>
      <c r="AH96" s="97"/>
      <c r="AI96" s="97"/>
      <c r="AJ96" s="97"/>
      <c r="AK96" s="97"/>
      <c r="AL96" s="97"/>
      <c r="AM96" s="158"/>
      <c r="AN96" s="141">
        <v>1</v>
      </c>
      <c r="AO96" s="97">
        <v>2</v>
      </c>
      <c r="AP96" s="97">
        <v>1</v>
      </c>
      <c r="AQ96" s="97">
        <v>2</v>
      </c>
      <c r="AR96" s="97">
        <v>2</v>
      </c>
      <c r="AS96" s="97"/>
      <c r="AT96" s="97"/>
      <c r="AU96" s="97">
        <v>3</v>
      </c>
      <c r="AV96" s="99"/>
      <c r="AW96" s="99">
        <v>2</v>
      </c>
      <c r="AX96" s="147">
        <v>2</v>
      </c>
    </row>
    <row r="97" spans="1:50" x14ac:dyDescent="0.25">
      <c r="A97" s="97" t="s">
        <v>192</v>
      </c>
      <c r="B97" s="98" t="s">
        <v>773</v>
      </c>
      <c r="C97" s="98"/>
      <c r="D97" s="98" t="s">
        <v>924</v>
      </c>
      <c r="E97" s="156" t="s">
        <v>53</v>
      </c>
      <c r="F97" s="97" t="s">
        <v>53</v>
      </c>
      <c r="G97" s="97">
        <v>5</v>
      </c>
      <c r="H97" s="97">
        <v>11</v>
      </c>
      <c r="I97" s="100">
        <v>18</v>
      </c>
      <c r="J97" s="100">
        <v>22</v>
      </c>
      <c r="K97" s="100">
        <v>14</v>
      </c>
      <c r="L97" s="100">
        <v>15</v>
      </c>
      <c r="M97" s="100">
        <v>23</v>
      </c>
      <c r="N97" s="100">
        <v>11</v>
      </c>
      <c r="O97" s="158">
        <v>20</v>
      </c>
      <c r="P97" s="156" t="s">
        <v>53</v>
      </c>
      <c r="Q97" s="97" t="s">
        <v>53</v>
      </c>
      <c r="R97" s="97" t="s">
        <v>53</v>
      </c>
      <c r="S97" s="97">
        <v>3</v>
      </c>
      <c r="T97" s="97">
        <v>5</v>
      </c>
      <c r="U97" s="100">
        <v>4</v>
      </c>
      <c r="V97" s="100">
        <v>5</v>
      </c>
      <c r="W97" s="100">
        <v>4</v>
      </c>
      <c r="X97" s="100">
        <v>8</v>
      </c>
      <c r="Y97" s="100">
        <v>7</v>
      </c>
      <c r="Z97" s="100">
        <v>2</v>
      </c>
      <c r="AA97" s="158">
        <v>1</v>
      </c>
      <c r="AB97" s="156" t="s">
        <v>53</v>
      </c>
      <c r="AC97" s="97" t="s">
        <v>53</v>
      </c>
      <c r="AD97" s="97" t="s">
        <v>53</v>
      </c>
      <c r="AE97" s="97" t="s">
        <v>53</v>
      </c>
      <c r="AF97" s="97">
        <v>1</v>
      </c>
      <c r="AG97" s="100">
        <v>1</v>
      </c>
      <c r="AH97" s="100"/>
      <c r="AI97" s="100"/>
      <c r="AJ97" s="100"/>
      <c r="AK97" s="100">
        <v>3</v>
      </c>
      <c r="AL97" s="100"/>
      <c r="AM97" s="158">
        <v>5</v>
      </c>
      <c r="AN97" s="141" t="s">
        <v>53</v>
      </c>
      <c r="AO97" s="97" t="s">
        <v>53</v>
      </c>
      <c r="AP97" s="97">
        <v>2</v>
      </c>
      <c r="AQ97" s="97">
        <v>5</v>
      </c>
      <c r="AR97" s="100">
        <v>13</v>
      </c>
      <c r="AS97" s="100">
        <v>17</v>
      </c>
      <c r="AT97" s="100">
        <v>10</v>
      </c>
      <c r="AU97" s="97">
        <v>7</v>
      </c>
      <c r="AV97" s="99">
        <v>13</v>
      </c>
      <c r="AW97" s="99">
        <v>9</v>
      </c>
      <c r="AX97" s="147">
        <v>14</v>
      </c>
    </row>
    <row r="98" spans="1:50" x14ac:dyDescent="0.25">
      <c r="A98" s="97" t="s">
        <v>194</v>
      </c>
      <c r="B98" s="98" t="s">
        <v>773</v>
      </c>
      <c r="C98" s="98"/>
      <c r="D98" s="98" t="s">
        <v>195</v>
      </c>
      <c r="E98" s="156" t="s">
        <v>53</v>
      </c>
      <c r="F98" s="97" t="s">
        <v>53</v>
      </c>
      <c r="G98" s="97" t="s">
        <v>53</v>
      </c>
      <c r="H98" s="97" t="s">
        <v>53</v>
      </c>
      <c r="I98" s="100">
        <v>5</v>
      </c>
      <c r="J98" s="100">
        <v>6</v>
      </c>
      <c r="K98" s="100">
        <v>4</v>
      </c>
      <c r="L98" s="100"/>
      <c r="M98" s="100">
        <v>1</v>
      </c>
      <c r="N98" s="100">
        <v>5</v>
      </c>
      <c r="O98" s="158">
        <v>2</v>
      </c>
      <c r="P98" s="156" t="s">
        <v>53</v>
      </c>
      <c r="Q98" s="97" t="s">
        <v>53</v>
      </c>
      <c r="R98" s="97" t="s">
        <v>53</v>
      </c>
      <c r="S98" s="97" t="s">
        <v>53</v>
      </c>
      <c r="T98" s="97" t="s">
        <v>53</v>
      </c>
      <c r="U98" s="97" t="s">
        <v>53</v>
      </c>
      <c r="V98" s="97"/>
      <c r="W98" s="97"/>
      <c r="X98" s="97"/>
      <c r="Y98" s="97"/>
      <c r="Z98" s="97"/>
      <c r="AA98" s="158"/>
      <c r="AB98" s="156">
        <v>7</v>
      </c>
      <c r="AC98" s="97">
        <v>1</v>
      </c>
      <c r="AD98" s="97" t="s">
        <v>53</v>
      </c>
      <c r="AE98" s="97" t="s">
        <v>53</v>
      </c>
      <c r="AF98" s="97" t="s">
        <v>53</v>
      </c>
      <c r="AG98" s="100">
        <v>2</v>
      </c>
      <c r="AH98" s="100">
        <v>6</v>
      </c>
      <c r="AI98" s="100">
        <v>3</v>
      </c>
      <c r="AJ98" s="100"/>
      <c r="AK98" s="100"/>
      <c r="AL98" s="100">
        <v>2</v>
      </c>
      <c r="AM98" s="158"/>
      <c r="AN98" s="141" t="s">
        <v>53</v>
      </c>
      <c r="AO98" s="97" t="s">
        <v>53</v>
      </c>
      <c r="AP98" s="97" t="s">
        <v>53</v>
      </c>
      <c r="AQ98" s="97" t="s">
        <v>53</v>
      </c>
      <c r="AR98" s="97">
        <v>3</v>
      </c>
      <c r="AS98" s="97"/>
      <c r="AT98" s="97">
        <v>1</v>
      </c>
      <c r="AU98" s="97"/>
      <c r="AV98" s="99">
        <v>1</v>
      </c>
      <c r="AW98" s="99">
        <v>3</v>
      </c>
      <c r="AX98" s="147">
        <v>2</v>
      </c>
    </row>
    <row r="99" spans="1:50" s="12" customFormat="1" x14ac:dyDescent="0.25">
      <c r="A99" s="106"/>
      <c r="B99" s="107" t="s">
        <v>925</v>
      </c>
      <c r="C99" s="107"/>
      <c r="D99" s="107"/>
      <c r="E99" s="162">
        <v>32</v>
      </c>
      <c r="F99" s="108">
        <v>29</v>
      </c>
      <c r="G99" s="108">
        <v>29</v>
      </c>
      <c r="H99" s="108">
        <v>50</v>
      </c>
      <c r="I99" s="108">
        <v>51</v>
      </c>
      <c r="J99" s="108">
        <v>58</v>
      </c>
      <c r="K99" s="109">
        <v>43</v>
      </c>
      <c r="L99" s="109">
        <v>80</v>
      </c>
      <c r="M99" s="109">
        <v>72</v>
      </c>
      <c r="N99" s="109">
        <v>89</v>
      </c>
      <c r="O99" s="163">
        <v>88</v>
      </c>
      <c r="P99" s="162">
        <v>4</v>
      </c>
      <c r="Q99" s="108">
        <v>0</v>
      </c>
      <c r="R99" s="108">
        <v>5</v>
      </c>
      <c r="S99" s="108">
        <v>3</v>
      </c>
      <c r="T99" s="108">
        <v>8</v>
      </c>
      <c r="U99" s="109">
        <v>10</v>
      </c>
      <c r="V99" s="109">
        <v>10</v>
      </c>
      <c r="W99" s="109">
        <v>10</v>
      </c>
      <c r="X99" s="109">
        <v>20</v>
      </c>
      <c r="Y99" s="109">
        <v>23</v>
      </c>
      <c r="Z99" s="109">
        <v>9</v>
      </c>
      <c r="AA99" s="163">
        <v>8</v>
      </c>
      <c r="AB99" s="170">
        <v>9</v>
      </c>
      <c r="AC99" s="109">
        <v>6</v>
      </c>
      <c r="AD99" s="109">
        <v>5</v>
      </c>
      <c r="AE99" s="109">
        <v>10</v>
      </c>
      <c r="AF99" s="109">
        <v>12</v>
      </c>
      <c r="AG99" s="109">
        <v>13</v>
      </c>
      <c r="AH99" s="109">
        <v>10</v>
      </c>
      <c r="AI99" s="109">
        <v>9</v>
      </c>
      <c r="AJ99" s="109">
        <v>12</v>
      </c>
      <c r="AK99" s="109">
        <v>14</v>
      </c>
      <c r="AL99" s="109">
        <v>16</v>
      </c>
      <c r="AM99" s="163">
        <v>17</v>
      </c>
      <c r="AN99" s="143">
        <v>26</v>
      </c>
      <c r="AO99" s="109">
        <v>20</v>
      </c>
      <c r="AP99" s="109">
        <v>16</v>
      </c>
      <c r="AQ99" s="109">
        <v>30</v>
      </c>
      <c r="AR99" s="109">
        <v>28</v>
      </c>
      <c r="AS99" s="109">
        <v>38</v>
      </c>
      <c r="AT99" s="109">
        <v>24</v>
      </c>
      <c r="AU99" s="109">
        <v>48</v>
      </c>
      <c r="AV99" s="109">
        <v>35</v>
      </c>
      <c r="AW99" s="109">
        <v>64</v>
      </c>
      <c r="AX99" s="148">
        <v>63</v>
      </c>
    </row>
    <row r="100" spans="1:50" x14ac:dyDescent="0.25">
      <c r="A100" s="101" t="s">
        <v>198</v>
      </c>
      <c r="B100" s="102" t="s">
        <v>775</v>
      </c>
      <c r="C100" s="102" t="s">
        <v>199</v>
      </c>
      <c r="D100" s="102" t="s">
        <v>200</v>
      </c>
      <c r="E100" s="159" t="s">
        <v>53</v>
      </c>
      <c r="F100" s="101">
        <v>6</v>
      </c>
      <c r="G100" s="101">
        <v>8</v>
      </c>
      <c r="H100" s="101">
        <v>11</v>
      </c>
      <c r="I100" s="112">
        <v>12</v>
      </c>
      <c r="J100" s="112">
        <v>11</v>
      </c>
      <c r="K100" s="112"/>
      <c r="L100" s="112">
        <v>14</v>
      </c>
      <c r="M100" s="112">
        <v>13</v>
      </c>
      <c r="N100" s="112">
        <v>12</v>
      </c>
      <c r="O100" s="165">
        <v>12</v>
      </c>
      <c r="P100" s="159" t="s">
        <v>53</v>
      </c>
      <c r="Q100" s="101" t="s">
        <v>53</v>
      </c>
      <c r="R100" s="101" t="s">
        <v>53</v>
      </c>
      <c r="S100" s="101" t="s">
        <v>53</v>
      </c>
      <c r="T100" s="101" t="s">
        <v>53</v>
      </c>
      <c r="U100" s="101" t="s">
        <v>53</v>
      </c>
      <c r="V100" s="101"/>
      <c r="W100" s="101"/>
      <c r="X100" s="101"/>
      <c r="Y100" s="101"/>
      <c r="Z100" s="101"/>
      <c r="AA100" s="165"/>
      <c r="AB100" s="159" t="s">
        <v>53</v>
      </c>
      <c r="AC100" s="101">
        <v>4</v>
      </c>
      <c r="AD100" s="101">
        <v>2</v>
      </c>
      <c r="AE100" s="101">
        <v>5</v>
      </c>
      <c r="AF100" s="101">
        <v>5</v>
      </c>
      <c r="AG100" s="101">
        <v>4</v>
      </c>
      <c r="AH100" s="101">
        <v>4</v>
      </c>
      <c r="AI100" s="101"/>
      <c r="AJ100" s="101">
        <v>11</v>
      </c>
      <c r="AK100" s="101">
        <v>9</v>
      </c>
      <c r="AL100" s="101">
        <v>6</v>
      </c>
      <c r="AM100" s="165">
        <v>6</v>
      </c>
      <c r="AN100" s="142">
        <v>5</v>
      </c>
      <c r="AO100" s="101">
        <v>4</v>
      </c>
      <c r="AP100" s="101">
        <v>3</v>
      </c>
      <c r="AQ100" s="101">
        <v>6</v>
      </c>
      <c r="AR100" s="101">
        <v>8</v>
      </c>
      <c r="AS100" s="101">
        <v>7</v>
      </c>
      <c r="AT100" s="101"/>
      <c r="AU100" s="101">
        <v>3</v>
      </c>
      <c r="AV100" s="103">
        <v>4</v>
      </c>
      <c r="AW100" s="103">
        <v>6</v>
      </c>
      <c r="AX100" s="150">
        <v>6</v>
      </c>
    </row>
    <row r="101" spans="1:50" x14ac:dyDescent="0.25">
      <c r="A101" s="101"/>
      <c r="B101" s="102" t="s">
        <v>775</v>
      </c>
      <c r="C101" s="102" t="s">
        <v>201</v>
      </c>
      <c r="D101" s="102"/>
      <c r="E101" s="159" t="s">
        <v>53</v>
      </c>
      <c r="F101" s="101" t="s">
        <v>53</v>
      </c>
      <c r="G101" s="101" t="s">
        <v>53</v>
      </c>
      <c r="H101" s="101" t="s">
        <v>53</v>
      </c>
      <c r="I101" s="101" t="s">
        <v>53</v>
      </c>
      <c r="J101" s="101"/>
      <c r="K101" s="101">
        <v>16</v>
      </c>
      <c r="L101" s="101"/>
      <c r="M101" s="101"/>
      <c r="N101" s="101"/>
      <c r="O101" s="160"/>
      <c r="P101" s="159" t="s">
        <v>53</v>
      </c>
      <c r="Q101" s="101" t="s">
        <v>53</v>
      </c>
      <c r="R101" s="101" t="s">
        <v>53</v>
      </c>
      <c r="S101" s="101" t="s">
        <v>53</v>
      </c>
      <c r="T101" s="101" t="s">
        <v>53</v>
      </c>
      <c r="U101" s="101" t="s">
        <v>53</v>
      </c>
      <c r="V101" s="101"/>
      <c r="W101" s="101"/>
      <c r="X101" s="101"/>
      <c r="Y101" s="101"/>
      <c r="Z101" s="101"/>
      <c r="AA101" s="160"/>
      <c r="AB101" s="159" t="s">
        <v>53</v>
      </c>
      <c r="AC101" s="101" t="s">
        <v>53</v>
      </c>
      <c r="AD101" s="101" t="s">
        <v>53</v>
      </c>
      <c r="AE101" s="101" t="s">
        <v>53</v>
      </c>
      <c r="AF101" s="101" t="s">
        <v>53</v>
      </c>
      <c r="AG101" s="101" t="s">
        <v>53</v>
      </c>
      <c r="AH101" s="101"/>
      <c r="AI101" s="101">
        <v>12</v>
      </c>
      <c r="AJ101" s="101"/>
      <c r="AK101" s="101"/>
      <c r="AL101" s="101"/>
      <c r="AM101" s="160"/>
      <c r="AN101" s="142" t="s">
        <v>53</v>
      </c>
      <c r="AO101" s="101" t="s">
        <v>53</v>
      </c>
      <c r="AP101" s="101" t="s">
        <v>53</v>
      </c>
      <c r="AQ101" s="101" t="s">
        <v>53</v>
      </c>
      <c r="AR101" s="101" t="s">
        <v>53</v>
      </c>
      <c r="AS101" s="101"/>
      <c r="AT101" s="101">
        <v>4</v>
      </c>
      <c r="AU101" s="101"/>
      <c r="AV101" s="103"/>
      <c r="AW101" s="103"/>
      <c r="AX101" s="103"/>
    </row>
    <row r="102" spans="1:50" x14ac:dyDescent="0.25">
      <c r="A102" s="97" t="s">
        <v>202</v>
      </c>
      <c r="B102" s="98" t="s">
        <v>775</v>
      </c>
      <c r="C102" s="98"/>
      <c r="D102" s="98" t="s">
        <v>203</v>
      </c>
      <c r="E102" s="156" t="s">
        <v>53</v>
      </c>
      <c r="F102" s="97">
        <v>16</v>
      </c>
      <c r="G102" s="97">
        <v>8</v>
      </c>
      <c r="H102" s="97">
        <v>14</v>
      </c>
      <c r="I102" s="100">
        <v>15</v>
      </c>
      <c r="J102" s="100">
        <v>10</v>
      </c>
      <c r="K102" s="100">
        <v>14</v>
      </c>
      <c r="L102" s="100">
        <v>15</v>
      </c>
      <c r="M102" s="100">
        <v>12</v>
      </c>
      <c r="N102" s="100">
        <v>7</v>
      </c>
      <c r="O102" s="158">
        <v>9</v>
      </c>
      <c r="P102" s="156" t="s">
        <v>53</v>
      </c>
      <c r="Q102" s="97">
        <v>2</v>
      </c>
      <c r="R102" s="97">
        <v>2</v>
      </c>
      <c r="S102" s="97">
        <v>2</v>
      </c>
      <c r="T102" s="97">
        <v>1</v>
      </c>
      <c r="U102" s="97" t="s">
        <v>53</v>
      </c>
      <c r="V102" s="97">
        <v>2</v>
      </c>
      <c r="W102" s="97">
        <v>1</v>
      </c>
      <c r="X102" s="97">
        <v>1</v>
      </c>
      <c r="Y102" s="97">
        <v>2</v>
      </c>
      <c r="Z102" s="97"/>
      <c r="AA102" s="158">
        <v>1</v>
      </c>
      <c r="AB102" s="156" t="s">
        <v>53</v>
      </c>
      <c r="AC102" s="97">
        <v>4</v>
      </c>
      <c r="AD102" s="97">
        <v>2</v>
      </c>
      <c r="AE102" s="97">
        <v>2</v>
      </c>
      <c r="AF102" s="97">
        <v>1</v>
      </c>
      <c r="AG102" s="97">
        <v>4</v>
      </c>
      <c r="AH102" s="97">
        <v>1</v>
      </c>
      <c r="AI102" s="97">
        <v>1</v>
      </c>
      <c r="AJ102" s="97">
        <v>1</v>
      </c>
      <c r="AK102" s="97">
        <v>3</v>
      </c>
      <c r="AL102" s="97">
        <v>1</v>
      </c>
      <c r="AM102" s="158">
        <v>1</v>
      </c>
      <c r="AN102" s="141">
        <v>12</v>
      </c>
      <c r="AO102" s="97">
        <v>12</v>
      </c>
      <c r="AP102" s="97">
        <v>4</v>
      </c>
      <c r="AQ102" s="97">
        <v>12</v>
      </c>
      <c r="AR102" s="97">
        <v>11</v>
      </c>
      <c r="AS102" s="97">
        <v>7</v>
      </c>
      <c r="AT102" s="97">
        <v>12</v>
      </c>
      <c r="AU102" s="97">
        <v>13</v>
      </c>
      <c r="AV102" s="99">
        <v>7</v>
      </c>
      <c r="AW102" s="99">
        <v>6</v>
      </c>
      <c r="AX102" s="147">
        <v>7</v>
      </c>
    </row>
    <row r="103" spans="1:50" x14ac:dyDescent="0.25">
      <c r="A103" s="97" t="s">
        <v>204</v>
      </c>
      <c r="B103" s="98" t="s">
        <v>775</v>
      </c>
      <c r="C103" s="98"/>
      <c r="D103" s="98" t="s">
        <v>796</v>
      </c>
      <c r="E103" s="156" t="s">
        <v>53</v>
      </c>
      <c r="F103" s="97">
        <v>5</v>
      </c>
      <c r="G103" s="97">
        <v>2</v>
      </c>
      <c r="H103" s="97">
        <v>3</v>
      </c>
      <c r="I103" s="100">
        <v>5</v>
      </c>
      <c r="J103" s="100">
        <v>2</v>
      </c>
      <c r="K103" s="100">
        <v>5</v>
      </c>
      <c r="L103" s="100">
        <v>4</v>
      </c>
      <c r="M103" s="100">
        <v>1</v>
      </c>
      <c r="N103" s="100">
        <v>3</v>
      </c>
      <c r="O103" s="158">
        <v>8</v>
      </c>
      <c r="P103" s="156" t="s">
        <v>53</v>
      </c>
      <c r="Q103" s="97" t="s">
        <v>53</v>
      </c>
      <c r="R103" s="97" t="s">
        <v>53</v>
      </c>
      <c r="S103" s="97" t="s">
        <v>53</v>
      </c>
      <c r="T103" s="97" t="s">
        <v>53</v>
      </c>
      <c r="U103" s="97" t="s">
        <v>53</v>
      </c>
      <c r="V103" s="97"/>
      <c r="W103" s="97"/>
      <c r="X103" s="97"/>
      <c r="Y103" s="97"/>
      <c r="Z103" s="97"/>
      <c r="AA103" s="158"/>
      <c r="AB103" s="156" t="s">
        <v>53</v>
      </c>
      <c r="AC103" s="97" t="s">
        <v>53</v>
      </c>
      <c r="AD103" s="97" t="s">
        <v>53</v>
      </c>
      <c r="AE103" s="97" t="s">
        <v>53</v>
      </c>
      <c r="AF103" s="97" t="s">
        <v>53</v>
      </c>
      <c r="AG103" s="97" t="s">
        <v>53</v>
      </c>
      <c r="AH103" s="97"/>
      <c r="AI103" s="97"/>
      <c r="AJ103" s="97"/>
      <c r="AK103" s="97"/>
      <c r="AL103" s="97"/>
      <c r="AM103" s="158"/>
      <c r="AN103" s="141" t="s">
        <v>53</v>
      </c>
      <c r="AO103" s="97">
        <v>5</v>
      </c>
      <c r="AP103" s="97">
        <v>2</v>
      </c>
      <c r="AQ103" s="97">
        <v>3</v>
      </c>
      <c r="AR103" s="97">
        <v>5</v>
      </c>
      <c r="AS103" s="97">
        <v>2</v>
      </c>
      <c r="AT103" s="97">
        <v>5</v>
      </c>
      <c r="AU103" s="97">
        <v>4</v>
      </c>
      <c r="AV103" s="99">
        <v>1</v>
      </c>
      <c r="AW103" s="99">
        <v>3</v>
      </c>
      <c r="AX103" s="147">
        <v>8</v>
      </c>
    </row>
    <row r="104" spans="1:50" x14ac:dyDescent="0.25">
      <c r="A104" s="101"/>
      <c r="B104" s="102" t="s">
        <v>775</v>
      </c>
      <c r="C104" s="102" t="s">
        <v>206</v>
      </c>
      <c r="D104" s="102"/>
      <c r="E104" s="159" t="s">
        <v>53</v>
      </c>
      <c r="F104" s="101" t="s">
        <v>53</v>
      </c>
      <c r="G104" s="101" t="s">
        <v>53</v>
      </c>
      <c r="H104" s="101" t="s">
        <v>53</v>
      </c>
      <c r="I104" s="101" t="s">
        <v>53</v>
      </c>
      <c r="J104" s="101">
        <v>2</v>
      </c>
      <c r="K104" s="101"/>
      <c r="L104" s="101"/>
      <c r="M104" s="101"/>
      <c r="N104" s="101"/>
      <c r="O104" s="160"/>
      <c r="P104" s="159" t="s">
        <v>53</v>
      </c>
      <c r="Q104" s="101" t="s">
        <v>53</v>
      </c>
      <c r="R104" s="101" t="s">
        <v>53</v>
      </c>
      <c r="S104" s="101" t="s">
        <v>53</v>
      </c>
      <c r="T104" s="101" t="s">
        <v>53</v>
      </c>
      <c r="U104" s="101" t="s">
        <v>53</v>
      </c>
      <c r="V104" s="101">
        <v>2</v>
      </c>
      <c r="W104" s="101"/>
      <c r="X104" s="101"/>
      <c r="Y104" s="101"/>
      <c r="Z104" s="101"/>
      <c r="AA104" s="160"/>
      <c r="AB104" s="159" t="s">
        <v>53</v>
      </c>
      <c r="AC104" s="101" t="s">
        <v>53</v>
      </c>
      <c r="AD104" s="101" t="s">
        <v>53</v>
      </c>
      <c r="AE104" s="101" t="s">
        <v>53</v>
      </c>
      <c r="AF104" s="101" t="s">
        <v>53</v>
      </c>
      <c r="AG104" s="101" t="s">
        <v>53</v>
      </c>
      <c r="AH104" s="101"/>
      <c r="AI104" s="101"/>
      <c r="AJ104" s="101"/>
      <c r="AK104" s="101"/>
      <c r="AL104" s="101"/>
      <c r="AM104" s="160"/>
      <c r="AN104" s="142" t="s">
        <v>53</v>
      </c>
      <c r="AO104" s="101" t="s">
        <v>53</v>
      </c>
      <c r="AP104" s="101" t="s">
        <v>53</v>
      </c>
      <c r="AQ104" s="101" t="s">
        <v>53</v>
      </c>
      <c r="AR104" s="101" t="s">
        <v>53</v>
      </c>
      <c r="AS104" s="101"/>
      <c r="AT104" s="101"/>
      <c r="AU104" s="101"/>
      <c r="AV104" s="103"/>
      <c r="AW104" s="103"/>
      <c r="AX104" s="103"/>
    </row>
    <row r="105" spans="1:50" x14ac:dyDescent="0.25">
      <c r="A105" s="97" t="s">
        <v>207</v>
      </c>
      <c r="B105" s="98" t="s">
        <v>775</v>
      </c>
      <c r="C105" s="98"/>
      <c r="D105" s="98" t="s">
        <v>208</v>
      </c>
      <c r="E105" s="156" t="s">
        <v>53</v>
      </c>
      <c r="F105" s="97" t="s">
        <v>53</v>
      </c>
      <c r="G105" s="97" t="s">
        <v>53</v>
      </c>
      <c r="H105" s="97" t="s">
        <v>53</v>
      </c>
      <c r="I105" s="97" t="s">
        <v>53</v>
      </c>
      <c r="J105" s="97"/>
      <c r="K105" s="97"/>
      <c r="L105" s="104" t="s">
        <v>903</v>
      </c>
      <c r="M105" s="104" t="s">
        <v>903</v>
      </c>
      <c r="N105" s="104" t="s">
        <v>903</v>
      </c>
      <c r="O105" s="161" t="s">
        <v>903</v>
      </c>
      <c r="P105" s="156" t="s">
        <v>53</v>
      </c>
      <c r="Q105" s="97" t="s">
        <v>53</v>
      </c>
      <c r="R105" s="97" t="s">
        <v>53</v>
      </c>
      <c r="S105" s="97" t="s">
        <v>53</v>
      </c>
      <c r="T105" s="97" t="s">
        <v>53</v>
      </c>
      <c r="U105" s="97" t="s">
        <v>53</v>
      </c>
      <c r="V105" s="97"/>
      <c r="W105" s="97"/>
      <c r="X105" s="104" t="s">
        <v>903</v>
      </c>
      <c r="Y105" s="104" t="s">
        <v>903</v>
      </c>
      <c r="Z105" s="104" t="s">
        <v>903</v>
      </c>
      <c r="AA105" s="161" t="s">
        <v>903</v>
      </c>
      <c r="AB105" s="156" t="s">
        <v>53</v>
      </c>
      <c r="AC105" s="97" t="s">
        <v>53</v>
      </c>
      <c r="AD105" s="97" t="s">
        <v>53</v>
      </c>
      <c r="AE105" s="97" t="s">
        <v>53</v>
      </c>
      <c r="AF105" s="97" t="s">
        <v>53</v>
      </c>
      <c r="AG105" s="97" t="s">
        <v>53</v>
      </c>
      <c r="AH105" s="97"/>
      <c r="AI105" s="97"/>
      <c r="AJ105" s="104" t="s">
        <v>903</v>
      </c>
      <c r="AK105" s="104" t="s">
        <v>903</v>
      </c>
      <c r="AL105" s="104" t="s">
        <v>903</v>
      </c>
      <c r="AM105" s="161" t="s">
        <v>903</v>
      </c>
      <c r="AN105" s="141" t="s">
        <v>53</v>
      </c>
      <c r="AO105" s="97" t="s">
        <v>53</v>
      </c>
      <c r="AP105" s="97" t="s">
        <v>53</v>
      </c>
      <c r="AQ105" s="97" t="s">
        <v>53</v>
      </c>
      <c r="AR105" s="97" t="s">
        <v>53</v>
      </c>
      <c r="AS105" s="97"/>
      <c r="AT105" s="97"/>
      <c r="AU105" s="104" t="s">
        <v>903</v>
      </c>
      <c r="AV105" s="105" t="s">
        <v>903</v>
      </c>
      <c r="AW105" s="105" t="s">
        <v>903</v>
      </c>
      <c r="AX105" s="105" t="s">
        <v>903</v>
      </c>
    </row>
    <row r="106" spans="1:50" x14ac:dyDescent="0.25">
      <c r="A106" s="97" t="s">
        <v>209</v>
      </c>
      <c r="B106" s="98" t="s">
        <v>775</v>
      </c>
      <c r="C106" s="98"/>
      <c r="D106" s="98" t="s">
        <v>210</v>
      </c>
      <c r="E106" s="156" t="s">
        <v>53</v>
      </c>
      <c r="F106" s="97" t="s">
        <v>53</v>
      </c>
      <c r="G106" s="97" t="s">
        <v>53</v>
      </c>
      <c r="H106" s="97" t="s">
        <v>53</v>
      </c>
      <c r="I106" s="100">
        <v>1</v>
      </c>
      <c r="J106" s="100"/>
      <c r="K106" s="100"/>
      <c r="L106" s="100"/>
      <c r="M106" s="100"/>
      <c r="N106" s="100"/>
      <c r="O106" s="158"/>
      <c r="P106" s="156" t="s">
        <v>53</v>
      </c>
      <c r="Q106" s="97" t="s">
        <v>53</v>
      </c>
      <c r="R106" s="97" t="s">
        <v>53</v>
      </c>
      <c r="S106" s="97" t="s">
        <v>53</v>
      </c>
      <c r="T106" s="97" t="s">
        <v>53</v>
      </c>
      <c r="U106" s="97" t="s">
        <v>53</v>
      </c>
      <c r="V106" s="97"/>
      <c r="W106" s="97"/>
      <c r="X106" s="97"/>
      <c r="Y106" s="97"/>
      <c r="Z106" s="97"/>
      <c r="AA106" s="158"/>
      <c r="AB106" s="156" t="s">
        <v>53</v>
      </c>
      <c r="AC106" s="97" t="s">
        <v>53</v>
      </c>
      <c r="AD106" s="97" t="s">
        <v>53</v>
      </c>
      <c r="AE106" s="97" t="s">
        <v>53</v>
      </c>
      <c r="AF106" s="97" t="s">
        <v>53</v>
      </c>
      <c r="AG106" s="97" t="s">
        <v>53</v>
      </c>
      <c r="AH106" s="97"/>
      <c r="AI106" s="97"/>
      <c r="AJ106" s="97"/>
      <c r="AK106" s="97"/>
      <c r="AL106" s="97"/>
      <c r="AM106" s="158"/>
      <c r="AN106" s="141" t="s">
        <v>53</v>
      </c>
      <c r="AO106" s="97" t="s">
        <v>53</v>
      </c>
      <c r="AP106" s="97" t="s">
        <v>53</v>
      </c>
      <c r="AQ106" s="97" t="s">
        <v>53</v>
      </c>
      <c r="AR106" s="100">
        <v>1</v>
      </c>
      <c r="AS106" s="100"/>
      <c r="AT106" s="100"/>
      <c r="AU106" s="97"/>
      <c r="AV106" s="99"/>
      <c r="AW106" s="99"/>
      <c r="AX106" s="147"/>
    </row>
    <row r="107" spans="1:50" x14ac:dyDescent="0.25">
      <c r="A107" s="97" t="s">
        <v>211</v>
      </c>
      <c r="B107" s="98" t="s">
        <v>775</v>
      </c>
      <c r="C107" s="98"/>
      <c r="D107" s="98" t="s">
        <v>212</v>
      </c>
      <c r="E107" s="156" t="s">
        <v>53</v>
      </c>
      <c r="F107" s="97" t="s">
        <v>53</v>
      </c>
      <c r="G107" s="97" t="s">
        <v>53</v>
      </c>
      <c r="H107" s="97" t="s">
        <v>53</v>
      </c>
      <c r="I107" s="97" t="s">
        <v>53</v>
      </c>
      <c r="J107" s="97"/>
      <c r="K107" s="97"/>
      <c r="L107" s="97"/>
      <c r="M107" s="97">
        <v>1</v>
      </c>
      <c r="N107" s="97"/>
      <c r="O107" s="157">
        <v>1</v>
      </c>
      <c r="P107" s="156" t="s">
        <v>53</v>
      </c>
      <c r="Q107" s="97" t="s">
        <v>53</v>
      </c>
      <c r="R107" s="97" t="s">
        <v>53</v>
      </c>
      <c r="S107" s="97" t="s">
        <v>53</v>
      </c>
      <c r="T107" s="97" t="s">
        <v>53</v>
      </c>
      <c r="U107" s="97" t="s">
        <v>53</v>
      </c>
      <c r="V107" s="97"/>
      <c r="W107" s="97"/>
      <c r="X107" s="97"/>
      <c r="Y107" s="97"/>
      <c r="Z107" s="97"/>
      <c r="AA107" s="157"/>
      <c r="AB107" s="156" t="s">
        <v>53</v>
      </c>
      <c r="AC107" s="97" t="s">
        <v>53</v>
      </c>
      <c r="AD107" s="97" t="s">
        <v>53</v>
      </c>
      <c r="AE107" s="97" t="s">
        <v>53</v>
      </c>
      <c r="AF107" s="97" t="s">
        <v>53</v>
      </c>
      <c r="AG107" s="97" t="s">
        <v>53</v>
      </c>
      <c r="AH107" s="97"/>
      <c r="AI107" s="97"/>
      <c r="AJ107" s="97"/>
      <c r="AK107" s="97"/>
      <c r="AL107" s="97"/>
      <c r="AM107" s="157"/>
      <c r="AN107" s="141" t="s">
        <v>53</v>
      </c>
      <c r="AO107" s="97" t="s">
        <v>53</v>
      </c>
      <c r="AP107" s="97" t="s">
        <v>53</v>
      </c>
      <c r="AQ107" s="97" t="s">
        <v>53</v>
      </c>
      <c r="AR107" s="97" t="s">
        <v>53</v>
      </c>
      <c r="AS107" s="97"/>
      <c r="AT107" s="97"/>
      <c r="AU107" s="97"/>
      <c r="AV107" s="99">
        <v>1</v>
      </c>
      <c r="AW107" s="99"/>
      <c r="AX107" s="99">
        <v>1</v>
      </c>
    </row>
    <row r="108" spans="1:50" x14ac:dyDescent="0.25">
      <c r="A108" s="97" t="s">
        <v>213</v>
      </c>
      <c r="B108" s="98" t="s">
        <v>775</v>
      </c>
      <c r="C108" s="98"/>
      <c r="D108" s="98" t="s">
        <v>214</v>
      </c>
      <c r="E108" s="156" t="s">
        <v>53</v>
      </c>
      <c r="F108" s="97">
        <v>7</v>
      </c>
      <c r="G108" s="97">
        <v>17</v>
      </c>
      <c r="H108" s="97">
        <v>3</v>
      </c>
      <c r="I108" s="100">
        <v>9</v>
      </c>
      <c r="J108" s="100">
        <v>6</v>
      </c>
      <c r="K108" s="100">
        <v>4</v>
      </c>
      <c r="L108" s="100">
        <v>9</v>
      </c>
      <c r="M108" s="100">
        <v>1</v>
      </c>
      <c r="N108" s="100">
        <v>2</v>
      </c>
      <c r="O108" s="158">
        <v>1</v>
      </c>
      <c r="P108" s="156" t="s">
        <v>53</v>
      </c>
      <c r="Q108" s="97" t="s">
        <v>53</v>
      </c>
      <c r="R108" s="97" t="s">
        <v>53</v>
      </c>
      <c r="S108" s="97" t="s">
        <v>53</v>
      </c>
      <c r="T108" s="97" t="s">
        <v>53</v>
      </c>
      <c r="U108" s="97" t="s">
        <v>53</v>
      </c>
      <c r="V108" s="97"/>
      <c r="W108" s="97"/>
      <c r="X108" s="97"/>
      <c r="Y108" s="97"/>
      <c r="Z108" s="97"/>
      <c r="AA108" s="158"/>
      <c r="AB108" s="156" t="s">
        <v>53</v>
      </c>
      <c r="AC108" s="97" t="s">
        <v>53</v>
      </c>
      <c r="AD108" s="97" t="s">
        <v>53</v>
      </c>
      <c r="AE108" s="97" t="s">
        <v>53</v>
      </c>
      <c r="AF108" s="97" t="s">
        <v>53</v>
      </c>
      <c r="AG108" s="97" t="s">
        <v>53</v>
      </c>
      <c r="AH108" s="97"/>
      <c r="AI108" s="97"/>
      <c r="AJ108" s="97"/>
      <c r="AK108" s="97">
        <v>1</v>
      </c>
      <c r="AL108" s="97"/>
      <c r="AM108" s="158"/>
      <c r="AN108" s="141">
        <v>6</v>
      </c>
      <c r="AO108" s="97">
        <v>7</v>
      </c>
      <c r="AP108" s="97">
        <v>17</v>
      </c>
      <c r="AQ108" s="97">
        <v>3</v>
      </c>
      <c r="AR108" s="97">
        <v>9</v>
      </c>
      <c r="AS108" s="97">
        <v>6</v>
      </c>
      <c r="AT108" s="97">
        <v>4</v>
      </c>
      <c r="AU108" s="97">
        <v>9</v>
      </c>
      <c r="AV108" s="99"/>
      <c r="AW108" s="99">
        <v>2</v>
      </c>
      <c r="AX108" s="147">
        <v>1</v>
      </c>
    </row>
    <row r="109" spans="1:50" x14ac:dyDescent="0.25">
      <c r="A109" s="97" t="s">
        <v>219</v>
      </c>
      <c r="B109" s="98" t="s">
        <v>775</v>
      </c>
      <c r="C109" s="98"/>
      <c r="D109" s="98" t="s">
        <v>220</v>
      </c>
      <c r="E109" s="156" t="s">
        <v>53</v>
      </c>
      <c r="F109" s="97" t="s">
        <v>53</v>
      </c>
      <c r="G109" s="97" t="s">
        <v>53</v>
      </c>
      <c r="H109" s="97" t="s">
        <v>53</v>
      </c>
      <c r="I109" s="97" t="s">
        <v>53</v>
      </c>
      <c r="J109" s="97"/>
      <c r="K109" s="97">
        <v>1</v>
      </c>
      <c r="L109" s="97"/>
      <c r="M109" s="97"/>
      <c r="N109" s="97"/>
      <c r="O109" s="157">
        <v>4</v>
      </c>
      <c r="P109" s="156" t="s">
        <v>53</v>
      </c>
      <c r="Q109" s="97" t="s">
        <v>53</v>
      </c>
      <c r="R109" s="97" t="s">
        <v>53</v>
      </c>
      <c r="S109" s="97" t="s">
        <v>53</v>
      </c>
      <c r="T109" s="97" t="s">
        <v>53</v>
      </c>
      <c r="U109" s="97" t="s">
        <v>53</v>
      </c>
      <c r="V109" s="97"/>
      <c r="W109" s="97"/>
      <c r="X109" s="97"/>
      <c r="Y109" s="97"/>
      <c r="Z109" s="97"/>
      <c r="AA109" s="157"/>
      <c r="AB109" s="156">
        <v>2</v>
      </c>
      <c r="AC109" s="97" t="s">
        <v>53</v>
      </c>
      <c r="AD109" s="97" t="s">
        <v>53</v>
      </c>
      <c r="AE109" s="97" t="s">
        <v>53</v>
      </c>
      <c r="AF109" s="97" t="s">
        <v>53</v>
      </c>
      <c r="AG109" s="97" t="s">
        <v>53</v>
      </c>
      <c r="AH109" s="97"/>
      <c r="AI109" s="97"/>
      <c r="AJ109" s="97"/>
      <c r="AK109" s="97"/>
      <c r="AL109" s="97"/>
      <c r="AM109" s="157">
        <v>3</v>
      </c>
      <c r="AN109" s="141" t="s">
        <v>53</v>
      </c>
      <c r="AO109" s="97" t="s">
        <v>53</v>
      </c>
      <c r="AP109" s="97" t="s">
        <v>53</v>
      </c>
      <c r="AQ109" s="97" t="s">
        <v>53</v>
      </c>
      <c r="AR109" s="97" t="s">
        <v>53</v>
      </c>
      <c r="AS109" s="97"/>
      <c r="AT109" s="97">
        <v>1</v>
      </c>
      <c r="AU109" s="97"/>
      <c r="AV109" s="99"/>
      <c r="AW109" s="99"/>
      <c r="AX109" s="99">
        <v>1</v>
      </c>
    </row>
    <row r="110" spans="1:50" x14ac:dyDescent="0.25">
      <c r="A110" s="97" t="s">
        <v>217</v>
      </c>
      <c r="B110" s="98" t="s">
        <v>775</v>
      </c>
      <c r="C110" s="98"/>
      <c r="D110" s="98" t="s">
        <v>218</v>
      </c>
      <c r="E110" s="156" t="s">
        <v>53</v>
      </c>
      <c r="F110" s="97">
        <v>1</v>
      </c>
      <c r="G110" s="97">
        <v>3</v>
      </c>
      <c r="H110" s="97">
        <v>10</v>
      </c>
      <c r="I110" s="100">
        <v>4</v>
      </c>
      <c r="J110" s="100"/>
      <c r="K110" s="100">
        <v>3</v>
      </c>
      <c r="L110" s="100">
        <v>3</v>
      </c>
      <c r="M110" s="100">
        <v>3</v>
      </c>
      <c r="N110" s="100"/>
      <c r="O110" s="158">
        <v>2</v>
      </c>
      <c r="P110" s="156">
        <v>2</v>
      </c>
      <c r="Q110" s="97" t="s">
        <v>53</v>
      </c>
      <c r="R110" s="97" t="s">
        <v>53</v>
      </c>
      <c r="S110" s="97">
        <v>3</v>
      </c>
      <c r="T110" s="97">
        <v>7</v>
      </c>
      <c r="U110" s="97">
        <v>3</v>
      </c>
      <c r="V110" s="97">
        <v>2</v>
      </c>
      <c r="W110" s="97">
        <v>3</v>
      </c>
      <c r="X110" s="97">
        <v>2</v>
      </c>
      <c r="Y110" s="97">
        <v>2</v>
      </c>
      <c r="Z110" s="97"/>
      <c r="AA110" s="158"/>
      <c r="AB110" s="156">
        <v>1</v>
      </c>
      <c r="AC110" s="97">
        <v>1</v>
      </c>
      <c r="AD110" s="97" t="s">
        <v>53</v>
      </c>
      <c r="AE110" s="97" t="s">
        <v>53</v>
      </c>
      <c r="AF110" s="97">
        <v>3</v>
      </c>
      <c r="AG110" s="97">
        <v>1</v>
      </c>
      <c r="AH110" s="97">
        <v>3</v>
      </c>
      <c r="AI110" s="97"/>
      <c r="AJ110" s="97">
        <v>1</v>
      </c>
      <c r="AK110" s="97">
        <v>1</v>
      </c>
      <c r="AL110" s="97"/>
      <c r="AM110" s="158">
        <v>2</v>
      </c>
      <c r="AN110" s="141">
        <v>1</v>
      </c>
      <c r="AO110" s="97">
        <v>1</v>
      </c>
      <c r="AP110" s="97" t="s">
        <v>53</v>
      </c>
      <c r="AQ110" s="97" t="s">
        <v>53</v>
      </c>
      <c r="AR110" s="97" t="s">
        <v>53</v>
      </c>
      <c r="AS110" s="97"/>
      <c r="AT110" s="97"/>
      <c r="AU110" s="97"/>
      <c r="AV110" s="99"/>
      <c r="AW110" s="99"/>
      <c r="AX110" s="147"/>
    </row>
    <row r="111" spans="1:50" x14ac:dyDescent="0.25">
      <c r="A111" s="97" t="s">
        <v>215</v>
      </c>
      <c r="B111" s="98" t="s">
        <v>775</v>
      </c>
      <c r="C111" s="98"/>
      <c r="D111" s="98" t="s">
        <v>216</v>
      </c>
      <c r="E111" s="156" t="s">
        <v>53</v>
      </c>
      <c r="F111" s="97">
        <v>1</v>
      </c>
      <c r="G111" s="97">
        <v>6</v>
      </c>
      <c r="H111" s="97">
        <v>2</v>
      </c>
      <c r="I111" s="100">
        <v>7</v>
      </c>
      <c r="J111" s="100">
        <v>10</v>
      </c>
      <c r="K111" s="100">
        <v>1</v>
      </c>
      <c r="L111" s="100">
        <v>1</v>
      </c>
      <c r="M111" s="100">
        <v>1</v>
      </c>
      <c r="N111" s="100">
        <v>1</v>
      </c>
      <c r="O111" s="158">
        <v>3</v>
      </c>
      <c r="P111" s="156" t="s">
        <v>53</v>
      </c>
      <c r="Q111" s="97" t="s">
        <v>53</v>
      </c>
      <c r="R111" s="97">
        <v>1</v>
      </c>
      <c r="S111" s="97">
        <v>5</v>
      </c>
      <c r="T111" s="97">
        <v>2</v>
      </c>
      <c r="U111" s="97">
        <v>7</v>
      </c>
      <c r="V111" s="97">
        <v>10</v>
      </c>
      <c r="W111" s="97">
        <v>1</v>
      </c>
      <c r="X111" s="97">
        <v>1</v>
      </c>
      <c r="Y111" s="97">
        <v>1</v>
      </c>
      <c r="Z111" s="97">
        <v>1</v>
      </c>
      <c r="AA111" s="158">
        <v>3</v>
      </c>
      <c r="AB111" s="156" t="s">
        <v>53</v>
      </c>
      <c r="AC111" s="97" t="s">
        <v>53</v>
      </c>
      <c r="AD111" s="97" t="s">
        <v>53</v>
      </c>
      <c r="AE111" s="97">
        <v>1</v>
      </c>
      <c r="AF111" s="97" t="s">
        <v>53</v>
      </c>
      <c r="AG111" s="97" t="s">
        <v>53</v>
      </c>
      <c r="AH111" s="97"/>
      <c r="AI111" s="97"/>
      <c r="AJ111" s="97"/>
      <c r="AK111" s="97"/>
      <c r="AL111" s="97"/>
      <c r="AM111" s="158"/>
      <c r="AN111" s="141" t="s">
        <v>53</v>
      </c>
      <c r="AO111" s="97" t="s">
        <v>53</v>
      </c>
      <c r="AP111" s="97" t="s">
        <v>53</v>
      </c>
      <c r="AQ111" s="97" t="s">
        <v>53</v>
      </c>
      <c r="AR111" s="97" t="s">
        <v>53</v>
      </c>
      <c r="AS111" s="97"/>
      <c r="AT111" s="97"/>
      <c r="AU111" s="97"/>
      <c r="AV111" s="99"/>
      <c r="AW111" s="99"/>
      <c r="AX111" s="147"/>
    </row>
    <row r="112" spans="1:50" x14ac:dyDescent="0.25">
      <c r="A112" s="97" t="s">
        <v>221</v>
      </c>
      <c r="B112" s="98" t="s">
        <v>775</v>
      </c>
      <c r="C112" s="98"/>
      <c r="D112" s="98" t="s">
        <v>798</v>
      </c>
      <c r="E112" s="156" t="s">
        <v>53</v>
      </c>
      <c r="F112" s="97">
        <v>3</v>
      </c>
      <c r="G112" s="97">
        <v>1</v>
      </c>
      <c r="H112" s="97" t="s">
        <v>53</v>
      </c>
      <c r="I112" s="100">
        <v>2</v>
      </c>
      <c r="J112" s="100">
        <v>1</v>
      </c>
      <c r="K112" s="100">
        <v>2</v>
      </c>
      <c r="L112" s="100"/>
      <c r="M112" s="100"/>
      <c r="N112" s="100"/>
      <c r="O112" s="158"/>
      <c r="P112" s="156" t="s">
        <v>53</v>
      </c>
      <c r="Q112" s="97" t="s">
        <v>53</v>
      </c>
      <c r="R112" s="97" t="s">
        <v>53</v>
      </c>
      <c r="S112" s="97" t="s">
        <v>53</v>
      </c>
      <c r="T112" s="97" t="s">
        <v>53</v>
      </c>
      <c r="U112" s="97" t="s">
        <v>53</v>
      </c>
      <c r="V112" s="97"/>
      <c r="W112" s="97"/>
      <c r="X112" s="97"/>
      <c r="Y112" s="97"/>
      <c r="Z112" s="97"/>
      <c r="AA112" s="158"/>
      <c r="AB112" s="156" t="s">
        <v>53</v>
      </c>
      <c r="AC112" s="97" t="s">
        <v>53</v>
      </c>
      <c r="AD112" s="97" t="s">
        <v>53</v>
      </c>
      <c r="AE112" s="97" t="s">
        <v>53</v>
      </c>
      <c r="AF112" s="97" t="s">
        <v>53</v>
      </c>
      <c r="AG112" s="100">
        <v>2</v>
      </c>
      <c r="AH112" s="100">
        <v>1</v>
      </c>
      <c r="AI112" s="100">
        <v>2</v>
      </c>
      <c r="AJ112" s="100"/>
      <c r="AK112" s="100"/>
      <c r="AL112" s="100"/>
      <c r="AM112" s="158"/>
      <c r="AN112" s="141">
        <v>3</v>
      </c>
      <c r="AO112" s="97">
        <v>3</v>
      </c>
      <c r="AP112" s="97">
        <v>1</v>
      </c>
      <c r="AQ112" s="97" t="s">
        <v>53</v>
      </c>
      <c r="AR112" s="97" t="s">
        <v>53</v>
      </c>
      <c r="AS112" s="97"/>
      <c r="AT112" s="97"/>
      <c r="AU112" s="97"/>
      <c r="AV112" s="99"/>
      <c r="AW112" s="99"/>
      <c r="AX112" s="147"/>
    </row>
    <row r="113" spans="1:50" x14ac:dyDescent="0.25">
      <c r="A113" s="97" t="s">
        <v>223</v>
      </c>
      <c r="B113" s="98" t="s">
        <v>775</v>
      </c>
      <c r="C113" s="98"/>
      <c r="D113" s="98" t="s">
        <v>224</v>
      </c>
      <c r="E113" s="156" t="s">
        <v>53</v>
      </c>
      <c r="F113" s="97" t="s">
        <v>53</v>
      </c>
      <c r="G113" s="97" t="s">
        <v>53</v>
      </c>
      <c r="H113" s="97" t="s">
        <v>53</v>
      </c>
      <c r="I113" s="97" t="s">
        <v>53</v>
      </c>
      <c r="J113" s="97"/>
      <c r="K113" s="111"/>
      <c r="L113" s="104" t="s">
        <v>903</v>
      </c>
      <c r="M113" s="104" t="s">
        <v>903</v>
      </c>
      <c r="N113" s="104" t="s">
        <v>903</v>
      </c>
      <c r="O113" s="161" t="s">
        <v>903</v>
      </c>
      <c r="P113" s="156" t="s">
        <v>53</v>
      </c>
      <c r="Q113" s="97" t="s">
        <v>53</v>
      </c>
      <c r="R113" s="97" t="s">
        <v>53</v>
      </c>
      <c r="S113" s="97" t="s">
        <v>53</v>
      </c>
      <c r="T113" s="97" t="s">
        <v>53</v>
      </c>
      <c r="U113" s="97" t="s">
        <v>53</v>
      </c>
      <c r="V113" s="97"/>
      <c r="W113" s="111"/>
      <c r="X113" s="104" t="s">
        <v>903</v>
      </c>
      <c r="Y113" s="104" t="s">
        <v>903</v>
      </c>
      <c r="Z113" s="104" t="s">
        <v>903</v>
      </c>
      <c r="AA113" s="161" t="s">
        <v>903</v>
      </c>
      <c r="AB113" s="156" t="s">
        <v>53</v>
      </c>
      <c r="AC113" s="97" t="s">
        <v>53</v>
      </c>
      <c r="AD113" s="97" t="s">
        <v>53</v>
      </c>
      <c r="AE113" s="97" t="s">
        <v>53</v>
      </c>
      <c r="AF113" s="97" t="s">
        <v>53</v>
      </c>
      <c r="AG113" s="97" t="s">
        <v>53</v>
      </c>
      <c r="AH113" s="97"/>
      <c r="AI113" s="111"/>
      <c r="AJ113" s="104" t="s">
        <v>903</v>
      </c>
      <c r="AK113" s="104" t="s">
        <v>903</v>
      </c>
      <c r="AL113" s="104" t="s">
        <v>903</v>
      </c>
      <c r="AM113" s="161" t="s">
        <v>903</v>
      </c>
      <c r="AN113" s="141" t="s">
        <v>53</v>
      </c>
      <c r="AO113" s="97" t="s">
        <v>53</v>
      </c>
      <c r="AP113" s="97" t="s">
        <v>53</v>
      </c>
      <c r="AQ113" s="97" t="s">
        <v>53</v>
      </c>
      <c r="AR113" s="97" t="s">
        <v>53</v>
      </c>
      <c r="AS113" s="97"/>
      <c r="AT113" s="111"/>
      <c r="AU113" s="104" t="s">
        <v>903</v>
      </c>
      <c r="AV113" s="105" t="s">
        <v>903</v>
      </c>
      <c r="AW113" s="105" t="s">
        <v>903</v>
      </c>
      <c r="AX113" s="105" t="s">
        <v>903</v>
      </c>
    </row>
    <row r="114" spans="1:50" x14ac:dyDescent="0.25">
      <c r="A114" s="101"/>
      <c r="B114" s="102" t="s">
        <v>775</v>
      </c>
      <c r="C114" s="102" t="s">
        <v>225</v>
      </c>
      <c r="D114" s="102"/>
      <c r="E114" s="159" t="s">
        <v>53</v>
      </c>
      <c r="F114" s="101" t="s">
        <v>53</v>
      </c>
      <c r="G114" s="101" t="s">
        <v>53</v>
      </c>
      <c r="H114" s="101" t="s">
        <v>53</v>
      </c>
      <c r="I114" s="101" t="s">
        <v>53</v>
      </c>
      <c r="J114" s="101"/>
      <c r="K114" s="101"/>
      <c r="L114" s="101"/>
      <c r="M114" s="101"/>
      <c r="N114" s="101"/>
      <c r="O114" s="160"/>
      <c r="P114" s="159" t="s">
        <v>53</v>
      </c>
      <c r="Q114" s="101" t="s">
        <v>53</v>
      </c>
      <c r="R114" s="101" t="s">
        <v>53</v>
      </c>
      <c r="S114" s="101" t="s">
        <v>53</v>
      </c>
      <c r="T114" s="101" t="s">
        <v>53</v>
      </c>
      <c r="U114" s="101" t="s">
        <v>53</v>
      </c>
      <c r="V114" s="101"/>
      <c r="W114" s="101"/>
      <c r="X114" s="101"/>
      <c r="Y114" s="101"/>
      <c r="Z114" s="101"/>
      <c r="AA114" s="160"/>
      <c r="AB114" s="159" t="s">
        <v>53</v>
      </c>
      <c r="AC114" s="101" t="s">
        <v>53</v>
      </c>
      <c r="AD114" s="101" t="s">
        <v>53</v>
      </c>
      <c r="AE114" s="101" t="s">
        <v>53</v>
      </c>
      <c r="AF114" s="101" t="s">
        <v>53</v>
      </c>
      <c r="AG114" s="101" t="s">
        <v>53</v>
      </c>
      <c r="AH114" s="101"/>
      <c r="AI114" s="101"/>
      <c r="AJ114" s="101"/>
      <c r="AK114" s="101"/>
      <c r="AL114" s="101"/>
      <c r="AM114" s="160"/>
      <c r="AN114" s="142" t="s">
        <v>53</v>
      </c>
      <c r="AO114" s="101" t="s">
        <v>53</v>
      </c>
      <c r="AP114" s="101" t="s">
        <v>53</v>
      </c>
      <c r="AQ114" s="101" t="s">
        <v>53</v>
      </c>
      <c r="AR114" s="101" t="s">
        <v>53</v>
      </c>
      <c r="AS114" s="101"/>
      <c r="AT114" s="101"/>
      <c r="AU114" s="101"/>
      <c r="AV114" s="103"/>
      <c r="AW114" s="103"/>
      <c r="AX114" s="103"/>
    </row>
    <row r="115" spans="1:50" x14ac:dyDescent="0.25">
      <c r="A115" s="97" t="s">
        <v>226</v>
      </c>
      <c r="B115" s="98" t="s">
        <v>775</v>
      </c>
      <c r="C115" s="98"/>
      <c r="D115" s="98" t="s">
        <v>227</v>
      </c>
      <c r="E115" s="156" t="s">
        <v>53</v>
      </c>
      <c r="F115" s="97" t="s">
        <v>53</v>
      </c>
      <c r="G115" s="97" t="s">
        <v>53</v>
      </c>
      <c r="H115" s="97" t="s">
        <v>53</v>
      </c>
      <c r="I115" s="97" t="s">
        <v>53</v>
      </c>
      <c r="J115" s="97"/>
      <c r="K115" s="97"/>
      <c r="L115" s="97"/>
      <c r="M115" s="97">
        <v>1</v>
      </c>
      <c r="N115" s="97">
        <v>1</v>
      </c>
      <c r="O115" s="157">
        <v>3</v>
      </c>
      <c r="P115" s="156" t="s">
        <v>53</v>
      </c>
      <c r="Q115" s="97" t="s">
        <v>53</v>
      </c>
      <c r="R115" s="97" t="s">
        <v>53</v>
      </c>
      <c r="S115" s="97" t="s">
        <v>53</v>
      </c>
      <c r="T115" s="97" t="s">
        <v>53</v>
      </c>
      <c r="U115" s="97" t="s">
        <v>53</v>
      </c>
      <c r="V115" s="97"/>
      <c r="W115" s="97"/>
      <c r="X115" s="97"/>
      <c r="Y115" s="97"/>
      <c r="Z115" s="97"/>
      <c r="AA115" s="157"/>
      <c r="AB115" s="156" t="s">
        <v>53</v>
      </c>
      <c r="AC115" s="97" t="s">
        <v>53</v>
      </c>
      <c r="AD115" s="97" t="s">
        <v>53</v>
      </c>
      <c r="AE115" s="97" t="s">
        <v>53</v>
      </c>
      <c r="AF115" s="97" t="s">
        <v>53</v>
      </c>
      <c r="AG115" s="97" t="s">
        <v>53</v>
      </c>
      <c r="AH115" s="97"/>
      <c r="AI115" s="97"/>
      <c r="AJ115" s="97"/>
      <c r="AK115" s="97">
        <v>1</v>
      </c>
      <c r="AL115" s="97">
        <v>1</v>
      </c>
      <c r="AM115" s="157">
        <v>3</v>
      </c>
      <c r="AN115" s="141" t="s">
        <v>53</v>
      </c>
      <c r="AO115" s="97" t="s">
        <v>53</v>
      </c>
      <c r="AP115" s="97" t="s">
        <v>53</v>
      </c>
      <c r="AQ115" s="97" t="s">
        <v>53</v>
      </c>
      <c r="AR115" s="97" t="s">
        <v>53</v>
      </c>
      <c r="AS115" s="97"/>
      <c r="AT115" s="97"/>
      <c r="AU115" s="97"/>
      <c r="AV115" s="99"/>
      <c r="AW115" s="99"/>
      <c r="AX115" s="99"/>
    </row>
    <row r="116" spans="1:50" x14ac:dyDescent="0.25">
      <c r="A116" s="97" t="s">
        <v>228</v>
      </c>
      <c r="B116" s="98" t="s">
        <v>775</v>
      </c>
      <c r="C116" s="98"/>
      <c r="D116" s="98" t="s">
        <v>799</v>
      </c>
      <c r="E116" s="156" t="s">
        <v>53</v>
      </c>
      <c r="F116" s="97" t="s">
        <v>53</v>
      </c>
      <c r="G116" s="97" t="s">
        <v>53</v>
      </c>
      <c r="H116" s="97" t="s">
        <v>53</v>
      </c>
      <c r="I116" s="97" t="s">
        <v>53</v>
      </c>
      <c r="J116" s="97"/>
      <c r="K116" s="97"/>
      <c r="L116" s="97"/>
      <c r="M116" s="97"/>
      <c r="N116" s="97"/>
      <c r="O116" s="157"/>
      <c r="P116" s="156" t="s">
        <v>53</v>
      </c>
      <c r="Q116" s="97" t="s">
        <v>53</v>
      </c>
      <c r="R116" s="97" t="s">
        <v>53</v>
      </c>
      <c r="S116" s="97" t="s">
        <v>53</v>
      </c>
      <c r="T116" s="97" t="s">
        <v>53</v>
      </c>
      <c r="U116" s="97" t="s">
        <v>53</v>
      </c>
      <c r="V116" s="97"/>
      <c r="W116" s="97"/>
      <c r="X116" s="97"/>
      <c r="Y116" s="97"/>
      <c r="Z116" s="97"/>
      <c r="AA116" s="157"/>
      <c r="AB116" s="156" t="s">
        <v>53</v>
      </c>
      <c r="AC116" s="97" t="s">
        <v>53</v>
      </c>
      <c r="AD116" s="97" t="s">
        <v>53</v>
      </c>
      <c r="AE116" s="97" t="s">
        <v>53</v>
      </c>
      <c r="AF116" s="97" t="s">
        <v>53</v>
      </c>
      <c r="AG116" s="97" t="s">
        <v>53</v>
      </c>
      <c r="AH116" s="97"/>
      <c r="AI116" s="97"/>
      <c r="AJ116" s="97"/>
      <c r="AK116" s="97"/>
      <c r="AL116" s="97"/>
      <c r="AM116" s="157"/>
      <c r="AN116" s="141" t="s">
        <v>53</v>
      </c>
      <c r="AO116" s="97" t="s">
        <v>53</v>
      </c>
      <c r="AP116" s="97" t="s">
        <v>53</v>
      </c>
      <c r="AQ116" s="97" t="s">
        <v>53</v>
      </c>
      <c r="AR116" s="97" t="s">
        <v>53</v>
      </c>
      <c r="AS116" s="97"/>
      <c r="AT116" s="97"/>
      <c r="AU116" s="97"/>
      <c r="AV116" s="99"/>
      <c r="AW116" s="99"/>
      <c r="AX116" s="99"/>
    </row>
    <row r="117" spans="1:50" x14ac:dyDescent="0.25">
      <c r="A117" s="97" t="s">
        <v>230</v>
      </c>
      <c r="B117" s="98" t="s">
        <v>775</v>
      </c>
      <c r="C117" s="98"/>
      <c r="D117" s="98" t="s">
        <v>231</v>
      </c>
      <c r="E117" s="156" t="s">
        <v>53</v>
      </c>
      <c r="F117" s="97">
        <v>3</v>
      </c>
      <c r="G117" s="97">
        <v>3</v>
      </c>
      <c r="H117" s="97">
        <v>2</v>
      </c>
      <c r="I117" s="100">
        <v>4</v>
      </c>
      <c r="J117" s="100">
        <v>2</v>
      </c>
      <c r="K117" s="100">
        <v>4</v>
      </c>
      <c r="L117" s="100"/>
      <c r="M117" s="100">
        <v>5</v>
      </c>
      <c r="N117" s="100">
        <v>4</v>
      </c>
      <c r="O117" s="158">
        <v>6</v>
      </c>
      <c r="P117" s="156" t="s">
        <v>53</v>
      </c>
      <c r="Q117" s="97" t="s">
        <v>53</v>
      </c>
      <c r="R117" s="97" t="s">
        <v>53</v>
      </c>
      <c r="S117" s="97" t="s">
        <v>53</v>
      </c>
      <c r="T117" s="97" t="s">
        <v>53</v>
      </c>
      <c r="U117" s="97" t="s">
        <v>53</v>
      </c>
      <c r="V117" s="97"/>
      <c r="W117" s="97"/>
      <c r="X117" s="97"/>
      <c r="Y117" s="97">
        <v>4</v>
      </c>
      <c r="Z117" s="97"/>
      <c r="AA117" s="158"/>
      <c r="AB117" s="156" t="s">
        <v>53</v>
      </c>
      <c r="AC117" s="97">
        <v>2</v>
      </c>
      <c r="AD117" s="97">
        <v>1</v>
      </c>
      <c r="AE117" s="97">
        <v>1</v>
      </c>
      <c r="AF117" s="97" t="s">
        <v>53</v>
      </c>
      <c r="AG117" s="97">
        <v>2</v>
      </c>
      <c r="AH117" s="97">
        <v>1</v>
      </c>
      <c r="AI117" s="97">
        <v>1</v>
      </c>
      <c r="AJ117" s="97"/>
      <c r="AK117" s="97">
        <v>1</v>
      </c>
      <c r="AL117" s="97">
        <v>2</v>
      </c>
      <c r="AM117" s="158">
        <v>4</v>
      </c>
      <c r="AN117" s="141">
        <v>1</v>
      </c>
      <c r="AO117" s="97">
        <v>2</v>
      </c>
      <c r="AP117" s="97">
        <v>2</v>
      </c>
      <c r="AQ117" s="97">
        <v>2</v>
      </c>
      <c r="AR117" s="97">
        <v>2</v>
      </c>
      <c r="AS117" s="97">
        <v>1</v>
      </c>
      <c r="AT117" s="97">
        <v>3</v>
      </c>
      <c r="AU117" s="97"/>
      <c r="AV117" s="99"/>
      <c r="AW117" s="99">
        <v>2</v>
      </c>
      <c r="AX117" s="147">
        <v>2</v>
      </c>
    </row>
    <row r="118" spans="1:50" x14ac:dyDescent="0.25">
      <c r="A118" s="97" t="s">
        <v>232</v>
      </c>
      <c r="B118" s="98" t="s">
        <v>775</v>
      </c>
      <c r="C118" s="98"/>
      <c r="D118" s="98" t="s">
        <v>926</v>
      </c>
      <c r="E118" s="156" t="s">
        <v>53</v>
      </c>
      <c r="F118" s="97">
        <v>8</v>
      </c>
      <c r="G118" s="97">
        <v>7</v>
      </c>
      <c r="H118" s="97">
        <v>10</v>
      </c>
      <c r="I118" s="100">
        <v>7</v>
      </c>
      <c r="J118" s="100">
        <v>13</v>
      </c>
      <c r="K118" s="100">
        <v>12</v>
      </c>
      <c r="L118" s="100">
        <v>10</v>
      </c>
      <c r="M118" s="100">
        <v>10</v>
      </c>
      <c r="N118" s="100">
        <v>10</v>
      </c>
      <c r="O118" s="158">
        <v>7</v>
      </c>
      <c r="P118" s="156">
        <v>2</v>
      </c>
      <c r="Q118" s="97" t="s">
        <v>53</v>
      </c>
      <c r="R118" s="97" t="s">
        <v>53</v>
      </c>
      <c r="S118" s="97" t="s">
        <v>53</v>
      </c>
      <c r="T118" s="97">
        <v>2</v>
      </c>
      <c r="U118" s="100">
        <v>1</v>
      </c>
      <c r="V118" s="100">
        <v>1</v>
      </c>
      <c r="W118" s="100"/>
      <c r="X118" s="100"/>
      <c r="Y118" s="100"/>
      <c r="Z118" s="100">
        <v>1</v>
      </c>
      <c r="AA118" s="158"/>
      <c r="AB118" s="156">
        <v>4</v>
      </c>
      <c r="AC118" s="97">
        <v>3</v>
      </c>
      <c r="AD118" s="97">
        <v>6</v>
      </c>
      <c r="AE118" s="97">
        <v>4</v>
      </c>
      <c r="AF118" s="97">
        <v>4</v>
      </c>
      <c r="AG118" s="97">
        <v>4</v>
      </c>
      <c r="AH118" s="97">
        <v>6</v>
      </c>
      <c r="AI118" s="97">
        <v>8</v>
      </c>
      <c r="AJ118" s="97">
        <v>7</v>
      </c>
      <c r="AK118" s="97">
        <v>6</v>
      </c>
      <c r="AL118" s="97">
        <v>9</v>
      </c>
      <c r="AM118" s="158">
        <v>6</v>
      </c>
      <c r="AN118" s="141" t="s">
        <v>53</v>
      </c>
      <c r="AO118" s="97">
        <v>2</v>
      </c>
      <c r="AP118" s="97">
        <v>3</v>
      </c>
      <c r="AQ118" s="97">
        <v>4</v>
      </c>
      <c r="AR118" s="97">
        <v>2</v>
      </c>
      <c r="AS118" s="97">
        <v>6</v>
      </c>
      <c r="AT118" s="97">
        <v>4</v>
      </c>
      <c r="AU118" s="97">
        <v>3</v>
      </c>
      <c r="AV118" s="99">
        <v>4</v>
      </c>
      <c r="AW118" s="99"/>
      <c r="AX118" s="147">
        <v>1</v>
      </c>
    </row>
    <row r="119" spans="1:50" x14ac:dyDescent="0.25">
      <c r="A119" s="97" t="s">
        <v>234</v>
      </c>
      <c r="B119" s="98" t="s">
        <v>775</v>
      </c>
      <c r="C119" s="98"/>
      <c r="D119" s="98" t="s">
        <v>235</v>
      </c>
      <c r="E119" s="156" t="s">
        <v>53</v>
      </c>
      <c r="F119" s="97">
        <v>20</v>
      </c>
      <c r="G119" s="97">
        <v>19</v>
      </c>
      <c r="H119" s="97">
        <v>19</v>
      </c>
      <c r="I119" s="100">
        <v>26</v>
      </c>
      <c r="J119" s="100">
        <v>9</v>
      </c>
      <c r="K119" s="100">
        <v>24</v>
      </c>
      <c r="L119" s="100">
        <v>19</v>
      </c>
      <c r="M119" s="100">
        <v>27</v>
      </c>
      <c r="N119" s="100">
        <v>9</v>
      </c>
      <c r="O119" s="158">
        <v>19</v>
      </c>
      <c r="P119" s="156">
        <v>4</v>
      </c>
      <c r="Q119" s="97">
        <v>4</v>
      </c>
      <c r="R119" s="97">
        <v>2</v>
      </c>
      <c r="S119" s="97" t="s">
        <v>53</v>
      </c>
      <c r="T119" s="97">
        <v>7</v>
      </c>
      <c r="U119" s="97">
        <v>2</v>
      </c>
      <c r="V119" s="97">
        <v>2</v>
      </c>
      <c r="W119" s="97">
        <v>5</v>
      </c>
      <c r="X119" s="97">
        <v>5</v>
      </c>
      <c r="Y119" s="97">
        <v>3</v>
      </c>
      <c r="Z119" s="97">
        <v>1</v>
      </c>
      <c r="AA119" s="158">
        <v>6</v>
      </c>
      <c r="AB119" s="156">
        <v>4</v>
      </c>
      <c r="AC119" s="97">
        <v>8</v>
      </c>
      <c r="AD119" s="97">
        <v>13</v>
      </c>
      <c r="AE119" s="97">
        <v>8</v>
      </c>
      <c r="AF119" s="97">
        <v>6</v>
      </c>
      <c r="AG119" s="97">
        <v>10</v>
      </c>
      <c r="AH119" s="97">
        <v>10</v>
      </c>
      <c r="AI119" s="97">
        <v>9</v>
      </c>
      <c r="AJ119" s="97">
        <v>7</v>
      </c>
      <c r="AK119" s="97">
        <v>14</v>
      </c>
      <c r="AL119" s="97">
        <v>6</v>
      </c>
      <c r="AM119" s="158">
        <v>6</v>
      </c>
      <c r="AN119" s="141">
        <v>5</v>
      </c>
      <c r="AO119" s="97">
        <v>5</v>
      </c>
      <c r="AP119" s="97">
        <v>11</v>
      </c>
      <c r="AQ119" s="97">
        <v>6</v>
      </c>
      <c r="AR119" s="97">
        <v>14</v>
      </c>
      <c r="AS119" s="97">
        <v>7</v>
      </c>
      <c r="AT119" s="97">
        <v>10</v>
      </c>
      <c r="AU119" s="97">
        <v>7</v>
      </c>
      <c r="AV119" s="99">
        <v>10</v>
      </c>
      <c r="AW119" s="99">
        <v>2</v>
      </c>
      <c r="AX119" s="147">
        <v>7</v>
      </c>
    </row>
    <row r="120" spans="1:50" x14ac:dyDescent="0.25">
      <c r="A120" s="101"/>
      <c r="B120" s="102" t="s">
        <v>775</v>
      </c>
      <c r="C120" s="102" t="s">
        <v>197</v>
      </c>
      <c r="D120" s="102"/>
      <c r="E120" s="159" t="s">
        <v>53</v>
      </c>
      <c r="F120" s="101" t="s">
        <v>53</v>
      </c>
      <c r="G120" s="101" t="s">
        <v>53</v>
      </c>
      <c r="H120" s="101" t="s">
        <v>53</v>
      </c>
      <c r="I120" s="101" t="s">
        <v>53</v>
      </c>
      <c r="J120" s="101"/>
      <c r="K120" s="101"/>
      <c r="L120" s="101"/>
      <c r="M120" s="101"/>
      <c r="N120" s="101"/>
      <c r="O120" s="160"/>
      <c r="P120" s="159" t="s">
        <v>53</v>
      </c>
      <c r="Q120" s="101" t="s">
        <v>53</v>
      </c>
      <c r="R120" s="101" t="s">
        <v>53</v>
      </c>
      <c r="S120" s="101" t="s">
        <v>53</v>
      </c>
      <c r="T120" s="101" t="s">
        <v>53</v>
      </c>
      <c r="U120" s="101" t="s">
        <v>53</v>
      </c>
      <c r="V120" s="101"/>
      <c r="W120" s="101"/>
      <c r="X120" s="101"/>
      <c r="Y120" s="101"/>
      <c r="Z120" s="101"/>
      <c r="AA120" s="160"/>
      <c r="AB120" s="159" t="s">
        <v>53</v>
      </c>
      <c r="AC120" s="101" t="s">
        <v>53</v>
      </c>
      <c r="AD120" s="101" t="s">
        <v>53</v>
      </c>
      <c r="AE120" s="101" t="s">
        <v>53</v>
      </c>
      <c r="AF120" s="101" t="s">
        <v>53</v>
      </c>
      <c r="AG120" s="101" t="s">
        <v>53</v>
      </c>
      <c r="AH120" s="101"/>
      <c r="AI120" s="101"/>
      <c r="AJ120" s="101"/>
      <c r="AK120" s="101"/>
      <c r="AL120" s="101"/>
      <c r="AM120" s="160"/>
      <c r="AN120" s="142" t="s">
        <v>53</v>
      </c>
      <c r="AO120" s="101" t="s">
        <v>53</v>
      </c>
      <c r="AP120" s="101" t="s">
        <v>53</v>
      </c>
      <c r="AQ120" s="101" t="s">
        <v>53</v>
      </c>
      <c r="AR120" s="101" t="s">
        <v>53</v>
      </c>
      <c r="AS120" s="101"/>
      <c r="AT120" s="101"/>
      <c r="AU120" s="101"/>
      <c r="AV120" s="103"/>
      <c r="AW120" s="103"/>
      <c r="AX120" s="103"/>
    </row>
    <row r="121" spans="1:50" x14ac:dyDescent="0.25">
      <c r="A121" s="97" t="s">
        <v>236</v>
      </c>
      <c r="B121" s="98" t="s">
        <v>775</v>
      </c>
      <c r="C121" s="98"/>
      <c r="D121" s="98" t="s">
        <v>237</v>
      </c>
      <c r="E121" s="156" t="s">
        <v>53</v>
      </c>
      <c r="F121" s="97">
        <v>7</v>
      </c>
      <c r="G121" s="97">
        <v>9</v>
      </c>
      <c r="H121" s="97">
        <v>11</v>
      </c>
      <c r="I121" s="100">
        <v>13</v>
      </c>
      <c r="J121" s="100">
        <v>6</v>
      </c>
      <c r="K121" s="100">
        <v>15</v>
      </c>
      <c r="L121" s="100">
        <v>7</v>
      </c>
      <c r="M121" s="100">
        <v>4</v>
      </c>
      <c r="N121" s="100">
        <v>1</v>
      </c>
      <c r="O121" s="158">
        <v>6</v>
      </c>
      <c r="P121" s="156" t="s">
        <v>53</v>
      </c>
      <c r="Q121" s="97" t="s">
        <v>53</v>
      </c>
      <c r="R121" s="97" t="s">
        <v>53</v>
      </c>
      <c r="S121" s="97" t="s">
        <v>53</v>
      </c>
      <c r="T121" s="97" t="s">
        <v>53</v>
      </c>
      <c r="U121" s="97" t="s">
        <v>53</v>
      </c>
      <c r="V121" s="97"/>
      <c r="W121" s="97"/>
      <c r="X121" s="97"/>
      <c r="Y121" s="97"/>
      <c r="Z121" s="97"/>
      <c r="AA121" s="158"/>
      <c r="AB121" s="156" t="s">
        <v>53</v>
      </c>
      <c r="AC121" s="97">
        <v>1</v>
      </c>
      <c r="AD121" s="97" t="s">
        <v>53</v>
      </c>
      <c r="AE121" s="97" t="s">
        <v>53</v>
      </c>
      <c r="AF121" s="97" t="s">
        <v>53</v>
      </c>
      <c r="AG121" s="97">
        <v>4</v>
      </c>
      <c r="AH121" s="97">
        <v>1</v>
      </c>
      <c r="AI121" s="97">
        <v>6</v>
      </c>
      <c r="AJ121" s="97">
        <v>4</v>
      </c>
      <c r="AK121" s="97">
        <v>2</v>
      </c>
      <c r="AL121" s="97"/>
      <c r="AM121" s="158">
        <v>1</v>
      </c>
      <c r="AN121" s="141">
        <v>6</v>
      </c>
      <c r="AO121" s="97">
        <v>7</v>
      </c>
      <c r="AP121" s="97">
        <v>9</v>
      </c>
      <c r="AQ121" s="97">
        <v>11</v>
      </c>
      <c r="AR121" s="97">
        <v>9</v>
      </c>
      <c r="AS121" s="97">
        <v>5</v>
      </c>
      <c r="AT121" s="97">
        <v>9</v>
      </c>
      <c r="AU121" s="97">
        <v>3</v>
      </c>
      <c r="AV121" s="99">
        <v>2</v>
      </c>
      <c r="AW121" s="99">
        <v>1</v>
      </c>
      <c r="AX121" s="147">
        <v>5</v>
      </c>
    </row>
    <row r="122" spans="1:50" x14ac:dyDescent="0.25">
      <c r="A122" s="97" t="s">
        <v>238</v>
      </c>
      <c r="B122" s="98" t="s">
        <v>775</v>
      </c>
      <c r="C122" s="98"/>
      <c r="D122" s="98" t="s">
        <v>239</v>
      </c>
      <c r="E122" s="156" t="s">
        <v>53</v>
      </c>
      <c r="F122" s="97" t="s">
        <v>53</v>
      </c>
      <c r="G122" s="97" t="s">
        <v>53</v>
      </c>
      <c r="H122" s="97" t="s">
        <v>53</v>
      </c>
      <c r="I122" s="97" t="s">
        <v>53</v>
      </c>
      <c r="J122" s="97"/>
      <c r="K122" s="97"/>
      <c r="L122" s="97">
        <v>1</v>
      </c>
      <c r="M122" s="97">
        <v>2</v>
      </c>
      <c r="N122" s="97"/>
      <c r="O122" s="157"/>
      <c r="P122" s="156" t="s">
        <v>53</v>
      </c>
      <c r="Q122" s="97" t="s">
        <v>53</v>
      </c>
      <c r="R122" s="97" t="s">
        <v>53</v>
      </c>
      <c r="S122" s="97" t="s">
        <v>53</v>
      </c>
      <c r="T122" s="97" t="s">
        <v>53</v>
      </c>
      <c r="U122" s="97" t="s">
        <v>53</v>
      </c>
      <c r="V122" s="97"/>
      <c r="W122" s="97"/>
      <c r="X122" s="97"/>
      <c r="Y122" s="97"/>
      <c r="Z122" s="97"/>
      <c r="AA122" s="157"/>
      <c r="AB122" s="156" t="s">
        <v>53</v>
      </c>
      <c r="AC122" s="97" t="s">
        <v>53</v>
      </c>
      <c r="AD122" s="97" t="s">
        <v>53</v>
      </c>
      <c r="AE122" s="97" t="s">
        <v>53</v>
      </c>
      <c r="AF122" s="97" t="s">
        <v>53</v>
      </c>
      <c r="AG122" s="97" t="s">
        <v>53</v>
      </c>
      <c r="AH122" s="97"/>
      <c r="AI122" s="97"/>
      <c r="AJ122" s="97"/>
      <c r="AK122" s="97"/>
      <c r="AL122" s="97"/>
      <c r="AM122" s="157"/>
      <c r="AN122" s="141" t="s">
        <v>53</v>
      </c>
      <c r="AO122" s="97" t="s">
        <v>53</v>
      </c>
      <c r="AP122" s="97" t="s">
        <v>53</v>
      </c>
      <c r="AQ122" s="97" t="s">
        <v>53</v>
      </c>
      <c r="AR122" s="97" t="s">
        <v>53</v>
      </c>
      <c r="AS122" s="97"/>
      <c r="AT122" s="97"/>
      <c r="AU122" s="97"/>
      <c r="AV122" s="99">
        <v>2</v>
      </c>
      <c r="AW122" s="99"/>
      <c r="AX122" s="99"/>
    </row>
    <row r="123" spans="1:50" x14ac:dyDescent="0.25">
      <c r="A123" s="97" t="s">
        <v>240</v>
      </c>
      <c r="B123" s="98" t="s">
        <v>775</v>
      </c>
      <c r="C123" s="98"/>
      <c r="D123" s="98" t="s">
        <v>241</v>
      </c>
      <c r="E123" s="156" t="s">
        <v>53</v>
      </c>
      <c r="F123" s="97">
        <v>1</v>
      </c>
      <c r="G123" s="97" t="s">
        <v>53</v>
      </c>
      <c r="H123" s="97" t="s">
        <v>53</v>
      </c>
      <c r="I123" s="97" t="s">
        <v>53</v>
      </c>
      <c r="J123" s="97">
        <v>1</v>
      </c>
      <c r="K123" s="97"/>
      <c r="L123" s="97">
        <v>2</v>
      </c>
      <c r="M123" s="97">
        <v>2</v>
      </c>
      <c r="N123" s="97">
        <v>2</v>
      </c>
      <c r="O123" s="157"/>
      <c r="P123" s="156">
        <v>2</v>
      </c>
      <c r="Q123" s="97" t="s">
        <v>53</v>
      </c>
      <c r="R123" s="97">
        <v>1</v>
      </c>
      <c r="S123" s="97" t="s">
        <v>53</v>
      </c>
      <c r="T123" s="97" t="s">
        <v>53</v>
      </c>
      <c r="U123" s="97" t="s">
        <v>53</v>
      </c>
      <c r="V123" s="97"/>
      <c r="W123" s="97"/>
      <c r="X123" s="97">
        <v>2</v>
      </c>
      <c r="Y123" s="97">
        <v>2</v>
      </c>
      <c r="Z123" s="97">
        <v>1</v>
      </c>
      <c r="AA123" s="157"/>
      <c r="AB123" s="156" t="s">
        <v>53</v>
      </c>
      <c r="AC123" s="97" t="s">
        <v>53</v>
      </c>
      <c r="AD123" s="97" t="s">
        <v>53</v>
      </c>
      <c r="AE123" s="97" t="s">
        <v>53</v>
      </c>
      <c r="AF123" s="97" t="s">
        <v>53</v>
      </c>
      <c r="AG123" s="97" t="s">
        <v>53</v>
      </c>
      <c r="AH123" s="97">
        <v>1</v>
      </c>
      <c r="AI123" s="97"/>
      <c r="AJ123" s="97"/>
      <c r="AK123" s="97"/>
      <c r="AL123" s="97"/>
      <c r="AM123" s="157"/>
      <c r="AN123" s="141" t="s">
        <v>53</v>
      </c>
      <c r="AO123" s="97" t="s">
        <v>53</v>
      </c>
      <c r="AP123" s="97" t="s">
        <v>53</v>
      </c>
      <c r="AQ123" s="97" t="s">
        <v>53</v>
      </c>
      <c r="AR123" s="97" t="s">
        <v>53</v>
      </c>
      <c r="AS123" s="97"/>
      <c r="AT123" s="97"/>
      <c r="AU123" s="97">
        <v>1</v>
      </c>
      <c r="AV123" s="99"/>
      <c r="AW123" s="99">
        <v>1</v>
      </c>
      <c r="AX123" s="99"/>
    </row>
    <row r="124" spans="1:50" x14ac:dyDescent="0.25">
      <c r="A124" s="97" t="s">
        <v>242</v>
      </c>
      <c r="B124" s="98" t="s">
        <v>775</v>
      </c>
      <c r="C124" s="98"/>
      <c r="D124" s="98" t="s">
        <v>243</v>
      </c>
      <c r="E124" s="156" t="s">
        <v>53</v>
      </c>
      <c r="F124" s="97">
        <v>1</v>
      </c>
      <c r="G124" s="97" t="s">
        <v>53</v>
      </c>
      <c r="H124" s="97" t="s">
        <v>53</v>
      </c>
      <c r="I124" s="97" t="s">
        <v>53</v>
      </c>
      <c r="J124" s="97"/>
      <c r="K124" s="97"/>
      <c r="L124" s="97"/>
      <c r="M124" s="97"/>
      <c r="N124" s="97"/>
      <c r="O124" s="157"/>
      <c r="P124" s="156" t="s">
        <v>53</v>
      </c>
      <c r="Q124" s="97" t="s">
        <v>53</v>
      </c>
      <c r="R124" s="97" t="s">
        <v>53</v>
      </c>
      <c r="S124" s="97" t="s">
        <v>53</v>
      </c>
      <c r="T124" s="97" t="s">
        <v>53</v>
      </c>
      <c r="U124" s="97" t="s">
        <v>53</v>
      </c>
      <c r="V124" s="97"/>
      <c r="W124" s="97"/>
      <c r="X124" s="97"/>
      <c r="Y124" s="97"/>
      <c r="Z124" s="97"/>
      <c r="AA124" s="157"/>
      <c r="AB124" s="156" t="s">
        <v>53</v>
      </c>
      <c r="AC124" s="97" t="s">
        <v>53</v>
      </c>
      <c r="AD124" s="97" t="s">
        <v>53</v>
      </c>
      <c r="AE124" s="97" t="s">
        <v>53</v>
      </c>
      <c r="AF124" s="97" t="s">
        <v>53</v>
      </c>
      <c r="AG124" s="97" t="s">
        <v>53</v>
      </c>
      <c r="AH124" s="97"/>
      <c r="AI124" s="97"/>
      <c r="AJ124" s="97"/>
      <c r="AK124" s="97"/>
      <c r="AL124" s="97"/>
      <c r="AM124" s="157"/>
      <c r="AN124" s="141">
        <v>1</v>
      </c>
      <c r="AO124" s="97">
        <v>1</v>
      </c>
      <c r="AP124" s="97" t="s">
        <v>53</v>
      </c>
      <c r="AQ124" s="97" t="s">
        <v>53</v>
      </c>
      <c r="AR124" s="97" t="s">
        <v>53</v>
      </c>
      <c r="AS124" s="97"/>
      <c r="AT124" s="97"/>
      <c r="AU124" s="97"/>
      <c r="AV124" s="99"/>
      <c r="AW124" s="99"/>
      <c r="AX124" s="99"/>
    </row>
    <row r="125" spans="1:50" x14ac:dyDescent="0.25">
      <c r="A125" s="97" t="s">
        <v>244</v>
      </c>
      <c r="B125" s="98" t="s">
        <v>775</v>
      </c>
      <c r="C125" s="98"/>
      <c r="D125" s="98" t="s">
        <v>245</v>
      </c>
      <c r="E125" s="156" t="s">
        <v>53</v>
      </c>
      <c r="F125" s="97" t="s">
        <v>53</v>
      </c>
      <c r="G125" s="97" t="s">
        <v>53</v>
      </c>
      <c r="H125" s="97" t="s">
        <v>53</v>
      </c>
      <c r="I125" s="97" t="s">
        <v>53</v>
      </c>
      <c r="J125" s="97"/>
      <c r="K125" s="97"/>
      <c r="L125" s="97"/>
      <c r="M125" s="97">
        <v>2</v>
      </c>
      <c r="N125" s="97"/>
      <c r="O125" s="157"/>
      <c r="P125" s="156" t="s">
        <v>53</v>
      </c>
      <c r="Q125" s="97" t="s">
        <v>53</v>
      </c>
      <c r="R125" s="97" t="s">
        <v>53</v>
      </c>
      <c r="S125" s="97" t="s">
        <v>53</v>
      </c>
      <c r="T125" s="97" t="s">
        <v>53</v>
      </c>
      <c r="U125" s="97" t="s">
        <v>53</v>
      </c>
      <c r="V125" s="97"/>
      <c r="W125" s="97"/>
      <c r="X125" s="97"/>
      <c r="Y125" s="97"/>
      <c r="Z125" s="97"/>
      <c r="AA125" s="157"/>
      <c r="AB125" s="156" t="s">
        <v>53</v>
      </c>
      <c r="AC125" s="97" t="s">
        <v>53</v>
      </c>
      <c r="AD125" s="97" t="s">
        <v>53</v>
      </c>
      <c r="AE125" s="97" t="s">
        <v>53</v>
      </c>
      <c r="AF125" s="97" t="s">
        <v>53</v>
      </c>
      <c r="AG125" s="97" t="s">
        <v>53</v>
      </c>
      <c r="AH125" s="97"/>
      <c r="AI125" s="97"/>
      <c r="AJ125" s="97"/>
      <c r="AK125" s="97">
        <v>2</v>
      </c>
      <c r="AL125" s="97"/>
      <c r="AM125" s="157"/>
      <c r="AN125" s="141" t="s">
        <v>53</v>
      </c>
      <c r="AO125" s="97" t="s">
        <v>53</v>
      </c>
      <c r="AP125" s="97" t="s">
        <v>53</v>
      </c>
      <c r="AQ125" s="97" t="s">
        <v>53</v>
      </c>
      <c r="AR125" s="97" t="s">
        <v>53</v>
      </c>
      <c r="AS125" s="97"/>
      <c r="AT125" s="97"/>
      <c r="AU125" s="97"/>
      <c r="AV125" s="99"/>
      <c r="AW125" s="99"/>
      <c r="AX125" s="99"/>
    </row>
    <row r="126" spans="1:50" x14ac:dyDescent="0.25">
      <c r="A126" s="97" t="s">
        <v>246</v>
      </c>
      <c r="B126" s="98" t="s">
        <v>775</v>
      </c>
      <c r="C126" s="98"/>
      <c r="D126" s="98" t="s">
        <v>247</v>
      </c>
      <c r="E126" s="156" t="s">
        <v>53</v>
      </c>
      <c r="F126" s="97" t="s">
        <v>53</v>
      </c>
      <c r="G126" s="97">
        <v>5</v>
      </c>
      <c r="H126" s="97">
        <v>1</v>
      </c>
      <c r="I126" s="100">
        <v>1</v>
      </c>
      <c r="J126" s="100">
        <v>2</v>
      </c>
      <c r="K126" s="100">
        <v>2</v>
      </c>
      <c r="L126" s="100">
        <v>5</v>
      </c>
      <c r="M126" s="100"/>
      <c r="N126" s="100">
        <v>2</v>
      </c>
      <c r="O126" s="158">
        <v>4</v>
      </c>
      <c r="P126" s="156" t="s">
        <v>53</v>
      </c>
      <c r="Q126" s="97" t="s">
        <v>53</v>
      </c>
      <c r="R126" s="97" t="s">
        <v>53</v>
      </c>
      <c r="S126" s="97" t="s">
        <v>53</v>
      </c>
      <c r="T126" s="97" t="s">
        <v>53</v>
      </c>
      <c r="U126" s="97" t="s">
        <v>53</v>
      </c>
      <c r="V126" s="97"/>
      <c r="W126" s="97"/>
      <c r="X126" s="97"/>
      <c r="Y126" s="97"/>
      <c r="Z126" s="97"/>
      <c r="AA126" s="158"/>
      <c r="AB126" s="156" t="s">
        <v>53</v>
      </c>
      <c r="AC126" s="97" t="s">
        <v>53</v>
      </c>
      <c r="AD126" s="97" t="s">
        <v>53</v>
      </c>
      <c r="AE126" s="97" t="s">
        <v>53</v>
      </c>
      <c r="AF126" s="97" t="s">
        <v>53</v>
      </c>
      <c r="AG126" s="97" t="s">
        <v>53</v>
      </c>
      <c r="AH126" s="97"/>
      <c r="AI126" s="97"/>
      <c r="AJ126" s="97"/>
      <c r="AK126" s="97"/>
      <c r="AL126" s="97"/>
      <c r="AM126" s="158"/>
      <c r="AN126" s="141">
        <v>1</v>
      </c>
      <c r="AO126" s="97" t="s">
        <v>53</v>
      </c>
      <c r="AP126" s="97">
        <v>5</v>
      </c>
      <c r="AQ126" s="97">
        <v>1</v>
      </c>
      <c r="AR126" s="97">
        <v>1</v>
      </c>
      <c r="AS126" s="97">
        <v>2</v>
      </c>
      <c r="AT126" s="97">
        <v>2</v>
      </c>
      <c r="AU126" s="97">
        <v>5</v>
      </c>
      <c r="AV126" s="99"/>
      <c r="AW126" s="99">
        <v>2</v>
      </c>
      <c r="AX126" s="147">
        <v>4</v>
      </c>
    </row>
    <row r="127" spans="1:50" x14ac:dyDescent="0.25">
      <c r="A127" s="97" t="s">
        <v>248</v>
      </c>
      <c r="B127" s="98" t="s">
        <v>775</v>
      </c>
      <c r="C127" s="98"/>
      <c r="D127" s="98" t="s">
        <v>249</v>
      </c>
      <c r="E127" s="156" t="s">
        <v>53</v>
      </c>
      <c r="F127" s="97" t="s">
        <v>53</v>
      </c>
      <c r="G127" s="97" t="s">
        <v>53</v>
      </c>
      <c r="H127" s="97">
        <v>1</v>
      </c>
      <c r="I127" s="97" t="s">
        <v>53</v>
      </c>
      <c r="J127" s="97"/>
      <c r="K127" s="97">
        <v>1</v>
      </c>
      <c r="L127" s="97"/>
      <c r="M127" s="97"/>
      <c r="N127" s="97"/>
      <c r="O127" s="157"/>
      <c r="P127" s="156" t="s">
        <v>53</v>
      </c>
      <c r="Q127" s="97" t="s">
        <v>53</v>
      </c>
      <c r="R127" s="97" t="s">
        <v>53</v>
      </c>
      <c r="S127" s="97" t="s">
        <v>53</v>
      </c>
      <c r="T127" s="97" t="s">
        <v>53</v>
      </c>
      <c r="U127" s="97" t="s">
        <v>53</v>
      </c>
      <c r="V127" s="97"/>
      <c r="W127" s="97"/>
      <c r="X127" s="97"/>
      <c r="Y127" s="97"/>
      <c r="Z127" s="97"/>
      <c r="AA127" s="157"/>
      <c r="AB127" s="156" t="s">
        <v>53</v>
      </c>
      <c r="AC127" s="97" t="s">
        <v>53</v>
      </c>
      <c r="AD127" s="97" t="s">
        <v>53</v>
      </c>
      <c r="AE127" s="97" t="s">
        <v>53</v>
      </c>
      <c r="AF127" s="97" t="s">
        <v>53</v>
      </c>
      <c r="AG127" s="97" t="s">
        <v>53</v>
      </c>
      <c r="AH127" s="97"/>
      <c r="AI127" s="97"/>
      <c r="AJ127" s="97"/>
      <c r="AK127" s="97"/>
      <c r="AL127" s="97"/>
      <c r="AM127" s="157"/>
      <c r="AN127" s="141" t="s">
        <v>53</v>
      </c>
      <c r="AO127" s="97" t="s">
        <v>53</v>
      </c>
      <c r="AP127" s="97" t="s">
        <v>53</v>
      </c>
      <c r="AQ127" s="97">
        <v>1</v>
      </c>
      <c r="AR127" s="97" t="s">
        <v>53</v>
      </c>
      <c r="AS127" s="97"/>
      <c r="AT127" s="97">
        <v>1</v>
      </c>
      <c r="AU127" s="97"/>
      <c r="AV127" s="99"/>
      <c r="AW127" s="99"/>
      <c r="AX127" s="99"/>
    </row>
    <row r="128" spans="1:50" x14ac:dyDescent="0.25">
      <c r="A128" s="101"/>
      <c r="B128" s="102" t="s">
        <v>775</v>
      </c>
      <c r="C128" s="102" t="s">
        <v>250</v>
      </c>
      <c r="D128" s="102"/>
      <c r="E128" s="159" t="s">
        <v>53</v>
      </c>
      <c r="F128" s="101" t="s">
        <v>53</v>
      </c>
      <c r="G128" s="101" t="s">
        <v>53</v>
      </c>
      <c r="H128" s="101" t="s">
        <v>53</v>
      </c>
      <c r="I128" s="112">
        <v>3</v>
      </c>
      <c r="J128" s="112"/>
      <c r="K128" s="112"/>
      <c r="L128" s="112"/>
      <c r="M128" s="112"/>
      <c r="N128" s="112"/>
      <c r="O128" s="165"/>
      <c r="P128" s="159" t="s">
        <v>53</v>
      </c>
      <c r="Q128" s="101" t="s">
        <v>53</v>
      </c>
      <c r="R128" s="101" t="s">
        <v>53</v>
      </c>
      <c r="S128" s="101" t="s">
        <v>53</v>
      </c>
      <c r="T128" s="101" t="s">
        <v>53</v>
      </c>
      <c r="U128" s="112">
        <v>1</v>
      </c>
      <c r="V128" s="112"/>
      <c r="W128" s="112"/>
      <c r="X128" s="112"/>
      <c r="Y128" s="112"/>
      <c r="Z128" s="112"/>
      <c r="AA128" s="165"/>
      <c r="AB128" s="159" t="s">
        <v>53</v>
      </c>
      <c r="AC128" s="101" t="s">
        <v>53</v>
      </c>
      <c r="AD128" s="101" t="s">
        <v>53</v>
      </c>
      <c r="AE128" s="101" t="s">
        <v>53</v>
      </c>
      <c r="AF128" s="101" t="s">
        <v>53</v>
      </c>
      <c r="AG128" s="112">
        <v>2</v>
      </c>
      <c r="AH128" s="112"/>
      <c r="AI128" s="112"/>
      <c r="AJ128" s="112"/>
      <c r="AK128" s="112"/>
      <c r="AL128" s="112"/>
      <c r="AM128" s="165"/>
      <c r="AN128" s="142" t="s">
        <v>53</v>
      </c>
      <c r="AO128" s="101" t="s">
        <v>53</v>
      </c>
      <c r="AP128" s="101" t="s">
        <v>53</v>
      </c>
      <c r="AQ128" s="101" t="s">
        <v>53</v>
      </c>
      <c r="AR128" s="101" t="s">
        <v>53</v>
      </c>
      <c r="AS128" s="101"/>
      <c r="AT128" s="101"/>
      <c r="AU128" s="101"/>
      <c r="AV128" s="103"/>
      <c r="AW128" s="103"/>
      <c r="AX128" s="150"/>
    </row>
    <row r="129" spans="1:50" x14ac:dyDescent="0.25">
      <c r="A129" s="97" t="s">
        <v>251</v>
      </c>
      <c r="B129" s="98" t="s">
        <v>775</v>
      </c>
      <c r="C129" s="98"/>
      <c r="D129" s="98" t="s">
        <v>252</v>
      </c>
      <c r="E129" s="156" t="s">
        <v>53</v>
      </c>
      <c r="F129" s="97" t="s">
        <v>53</v>
      </c>
      <c r="G129" s="97">
        <v>2</v>
      </c>
      <c r="H129" s="97">
        <v>4</v>
      </c>
      <c r="I129" s="97" t="s">
        <v>53</v>
      </c>
      <c r="J129" s="97">
        <v>4</v>
      </c>
      <c r="K129" s="97">
        <v>2</v>
      </c>
      <c r="L129" s="97">
        <v>1</v>
      </c>
      <c r="M129" s="97">
        <v>1</v>
      </c>
      <c r="N129" s="97">
        <v>4</v>
      </c>
      <c r="O129" s="157">
        <v>3</v>
      </c>
      <c r="P129" s="156">
        <v>1</v>
      </c>
      <c r="Q129" s="97" t="s">
        <v>53</v>
      </c>
      <c r="R129" s="97" t="s">
        <v>53</v>
      </c>
      <c r="S129" s="97">
        <v>2</v>
      </c>
      <c r="T129" s="97">
        <v>1</v>
      </c>
      <c r="U129" s="97" t="s">
        <v>53</v>
      </c>
      <c r="V129" s="97">
        <v>1</v>
      </c>
      <c r="W129" s="97"/>
      <c r="X129" s="97"/>
      <c r="Y129" s="97"/>
      <c r="Z129" s="97"/>
      <c r="AA129" s="157"/>
      <c r="AB129" s="156" t="s">
        <v>53</v>
      </c>
      <c r="AC129" s="97" t="s">
        <v>53</v>
      </c>
      <c r="AD129" s="97" t="s">
        <v>53</v>
      </c>
      <c r="AE129" s="97" t="s">
        <v>53</v>
      </c>
      <c r="AF129" s="97">
        <v>3</v>
      </c>
      <c r="AG129" s="97" t="s">
        <v>53</v>
      </c>
      <c r="AH129" s="97">
        <v>3</v>
      </c>
      <c r="AI129" s="97"/>
      <c r="AJ129" s="97">
        <v>1</v>
      </c>
      <c r="AK129" s="97">
        <v>1</v>
      </c>
      <c r="AL129" s="97">
        <v>4</v>
      </c>
      <c r="AM129" s="157">
        <v>3</v>
      </c>
      <c r="AN129" s="141" t="s">
        <v>53</v>
      </c>
      <c r="AO129" s="97" t="s">
        <v>53</v>
      </c>
      <c r="AP129" s="97" t="s">
        <v>53</v>
      </c>
      <c r="AQ129" s="97" t="s">
        <v>53</v>
      </c>
      <c r="AR129" s="97" t="s">
        <v>53</v>
      </c>
      <c r="AS129" s="97"/>
      <c r="AT129" s="97">
        <v>2</v>
      </c>
      <c r="AU129" s="97"/>
      <c r="AV129" s="99"/>
      <c r="AW129" s="99"/>
      <c r="AX129" s="99"/>
    </row>
    <row r="130" spans="1:50" x14ac:dyDescent="0.25">
      <c r="A130" s="97" t="s">
        <v>253</v>
      </c>
      <c r="B130" s="98" t="s">
        <v>775</v>
      </c>
      <c r="C130" s="98"/>
      <c r="D130" s="98" t="s">
        <v>254</v>
      </c>
      <c r="E130" s="156" t="s">
        <v>53</v>
      </c>
      <c r="F130" s="97">
        <v>6</v>
      </c>
      <c r="G130" s="97">
        <v>6</v>
      </c>
      <c r="H130" s="97">
        <v>7</v>
      </c>
      <c r="I130" s="100">
        <v>8</v>
      </c>
      <c r="J130" s="100">
        <v>6</v>
      </c>
      <c r="K130" s="100">
        <v>6</v>
      </c>
      <c r="L130" s="100"/>
      <c r="M130" s="100">
        <v>2</v>
      </c>
      <c r="N130" s="100">
        <v>3</v>
      </c>
      <c r="O130" s="158">
        <v>7</v>
      </c>
      <c r="P130" s="156" t="s">
        <v>53</v>
      </c>
      <c r="Q130" s="97">
        <v>2</v>
      </c>
      <c r="R130" s="97">
        <v>3</v>
      </c>
      <c r="S130" s="97">
        <v>2</v>
      </c>
      <c r="T130" s="97">
        <v>4</v>
      </c>
      <c r="U130" s="97">
        <v>3</v>
      </c>
      <c r="V130" s="97">
        <v>2</v>
      </c>
      <c r="W130" s="97">
        <v>3</v>
      </c>
      <c r="X130" s="97"/>
      <c r="Y130" s="97">
        <v>2</v>
      </c>
      <c r="Z130" s="97"/>
      <c r="AA130" s="158">
        <v>2</v>
      </c>
      <c r="AB130" s="156" t="s">
        <v>53</v>
      </c>
      <c r="AC130" s="97">
        <v>5</v>
      </c>
      <c r="AD130" s="97">
        <v>1</v>
      </c>
      <c r="AE130" s="97">
        <v>2</v>
      </c>
      <c r="AF130" s="97">
        <v>2</v>
      </c>
      <c r="AG130" s="97">
        <v>4</v>
      </c>
      <c r="AH130" s="97">
        <v>4</v>
      </c>
      <c r="AI130" s="97">
        <v>3</v>
      </c>
      <c r="AJ130" s="97"/>
      <c r="AK130" s="97"/>
      <c r="AL130" s="97">
        <v>3</v>
      </c>
      <c r="AM130" s="158">
        <v>5</v>
      </c>
      <c r="AN130" s="141" t="s">
        <v>53</v>
      </c>
      <c r="AO130" s="97">
        <v>2</v>
      </c>
      <c r="AP130" s="97">
        <v>2</v>
      </c>
      <c r="AQ130" s="97">
        <v>1</v>
      </c>
      <c r="AR130" s="97">
        <v>1</v>
      </c>
      <c r="AS130" s="97"/>
      <c r="AT130" s="97"/>
      <c r="AU130" s="97"/>
      <c r="AV130" s="99"/>
      <c r="AW130" s="99"/>
      <c r="AX130" s="147"/>
    </row>
    <row r="131" spans="1:50" x14ac:dyDescent="0.25">
      <c r="A131" s="97" t="s">
        <v>255</v>
      </c>
      <c r="B131" s="98" t="s">
        <v>775</v>
      </c>
      <c r="C131" s="98"/>
      <c r="D131" s="98" t="s">
        <v>256</v>
      </c>
      <c r="E131" s="156" t="s">
        <v>53</v>
      </c>
      <c r="F131" s="97" t="s">
        <v>53</v>
      </c>
      <c r="G131" s="97" t="s">
        <v>53</v>
      </c>
      <c r="H131" s="97" t="s">
        <v>53</v>
      </c>
      <c r="I131" s="97" t="s">
        <v>53</v>
      </c>
      <c r="J131" s="97"/>
      <c r="K131" s="97"/>
      <c r="L131" s="104" t="s">
        <v>903</v>
      </c>
      <c r="M131" s="104" t="s">
        <v>903</v>
      </c>
      <c r="N131" s="104" t="s">
        <v>903</v>
      </c>
      <c r="O131" s="161" t="s">
        <v>903</v>
      </c>
      <c r="P131" s="156" t="s">
        <v>53</v>
      </c>
      <c r="Q131" s="97" t="s">
        <v>53</v>
      </c>
      <c r="R131" s="97" t="s">
        <v>53</v>
      </c>
      <c r="S131" s="97" t="s">
        <v>53</v>
      </c>
      <c r="T131" s="97" t="s">
        <v>53</v>
      </c>
      <c r="U131" s="97" t="s">
        <v>53</v>
      </c>
      <c r="V131" s="97"/>
      <c r="W131" s="97"/>
      <c r="X131" s="104" t="s">
        <v>903</v>
      </c>
      <c r="Y131" s="104" t="s">
        <v>903</v>
      </c>
      <c r="Z131" s="104" t="s">
        <v>903</v>
      </c>
      <c r="AA131" s="161" t="s">
        <v>903</v>
      </c>
      <c r="AB131" s="156" t="s">
        <v>53</v>
      </c>
      <c r="AC131" s="97" t="s">
        <v>53</v>
      </c>
      <c r="AD131" s="97" t="s">
        <v>53</v>
      </c>
      <c r="AE131" s="97" t="s">
        <v>53</v>
      </c>
      <c r="AF131" s="97" t="s">
        <v>53</v>
      </c>
      <c r="AG131" s="97" t="s">
        <v>53</v>
      </c>
      <c r="AH131" s="97"/>
      <c r="AI131" s="97"/>
      <c r="AJ131" s="104" t="s">
        <v>903</v>
      </c>
      <c r="AK131" s="104" t="s">
        <v>903</v>
      </c>
      <c r="AL131" s="104" t="s">
        <v>903</v>
      </c>
      <c r="AM131" s="161" t="s">
        <v>903</v>
      </c>
      <c r="AN131" s="141" t="s">
        <v>53</v>
      </c>
      <c r="AO131" s="97" t="s">
        <v>53</v>
      </c>
      <c r="AP131" s="97" t="s">
        <v>53</v>
      </c>
      <c r="AQ131" s="97" t="s">
        <v>53</v>
      </c>
      <c r="AR131" s="97" t="s">
        <v>53</v>
      </c>
      <c r="AS131" s="97"/>
      <c r="AT131" s="97"/>
      <c r="AU131" s="104" t="s">
        <v>903</v>
      </c>
      <c r="AV131" s="105" t="s">
        <v>903</v>
      </c>
      <c r="AW131" s="105" t="s">
        <v>903</v>
      </c>
      <c r="AX131" s="105" t="s">
        <v>903</v>
      </c>
    </row>
    <row r="132" spans="1:50" x14ac:dyDescent="0.25">
      <c r="A132" s="97" t="s">
        <v>257</v>
      </c>
      <c r="B132" s="98" t="s">
        <v>775</v>
      </c>
      <c r="C132" s="98"/>
      <c r="D132" s="98" t="s">
        <v>258</v>
      </c>
      <c r="E132" s="156" t="s">
        <v>53</v>
      </c>
      <c r="F132" s="97" t="s">
        <v>53</v>
      </c>
      <c r="G132" s="97" t="s">
        <v>53</v>
      </c>
      <c r="H132" s="97" t="s">
        <v>53</v>
      </c>
      <c r="I132" s="97" t="s">
        <v>53</v>
      </c>
      <c r="J132" s="97">
        <v>1</v>
      </c>
      <c r="K132" s="97"/>
      <c r="L132" s="97">
        <v>1</v>
      </c>
      <c r="M132" s="97"/>
      <c r="N132" s="97">
        <v>1</v>
      </c>
      <c r="O132" s="157"/>
      <c r="P132" s="156" t="s">
        <v>53</v>
      </c>
      <c r="Q132" s="97" t="s">
        <v>53</v>
      </c>
      <c r="R132" s="97" t="s">
        <v>53</v>
      </c>
      <c r="S132" s="97" t="s">
        <v>53</v>
      </c>
      <c r="T132" s="97" t="s">
        <v>53</v>
      </c>
      <c r="U132" s="97" t="s">
        <v>53</v>
      </c>
      <c r="V132" s="97"/>
      <c r="W132" s="97"/>
      <c r="X132" s="97"/>
      <c r="Y132" s="97"/>
      <c r="Z132" s="97"/>
      <c r="AA132" s="157"/>
      <c r="AB132" s="156" t="s">
        <v>53</v>
      </c>
      <c r="AC132" s="97" t="s">
        <v>53</v>
      </c>
      <c r="AD132" s="97" t="s">
        <v>53</v>
      </c>
      <c r="AE132" s="97" t="s">
        <v>53</v>
      </c>
      <c r="AF132" s="97" t="s">
        <v>53</v>
      </c>
      <c r="AG132" s="97" t="s">
        <v>53</v>
      </c>
      <c r="AH132" s="97"/>
      <c r="AI132" s="97"/>
      <c r="AJ132" s="97"/>
      <c r="AK132" s="97"/>
      <c r="AL132" s="97"/>
      <c r="AM132" s="157"/>
      <c r="AN132" s="141" t="s">
        <v>53</v>
      </c>
      <c r="AO132" s="97" t="s">
        <v>53</v>
      </c>
      <c r="AP132" s="97" t="s">
        <v>53</v>
      </c>
      <c r="AQ132" s="97" t="s">
        <v>53</v>
      </c>
      <c r="AR132" s="97" t="s">
        <v>53</v>
      </c>
      <c r="AS132" s="97">
        <v>1</v>
      </c>
      <c r="AT132" s="97"/>
      <c r="AU132" s="97">
        <v>1</v>
      </c>
      <c r="AV132" s="99"/>
      <c r="AW132" s="99">
        <v>1</v>
      </c>
      <c r="AX132" s="99"/>
    </row>
    <row r="133" spans="1:50" x14ac:dyDescent="0.25">
      <c r="A133" s="97" t="s">
        <v>259</v>
      </c>
      <c r="B133" s="98" t="s">
        <v>775</v>
      </c>
      <c r="C133" s="98"/>
      <c r="D133" s="98" t="s">
        <v>260</v>
      </c>
      <c r="E133" s="156" t="s">
        <v>53</v>
      </c>
      <c r="F133" s="97">
        <v>1</v>
      </c>
      <c r="G133" s="97">
        <v>2</v>
      </c>
      <c r="H133" s="97">
        <v>6</v>
      </c>
      <c r="I133" s="100">
        <v>13</v>
      </c>
      <c r="J133" s="100">
        <v>5</v>
      </c>
      <c r="K133" s="100"/>
      <c r="L133" s="100"/>
      <c r="M133" s="100">
        <v>8</v>
      </c>
      <c r="N133" s="100">
        <v>5</v>
      </c>
      <c r="O133" s="158">
        <v>6</v>
      </c>
      <c r="P133" s="156">
        <v>6</v>
      </c>
      <c r="Q133" s="97" t="s">
        <v>53</v>
      </c>
      <c r="R133" s="97" t="s">
        <v>53</v>
      </c>
      <c r="S133" s="97" t="s">
        <v>53</v>
      </c>
      <c r="T133" s="97" t="s">
        <v>53</v>
      </c>
      <c r="U133" s="97" t="s">
        <v>53</v>
      </c>
      <c r="V133" s="97"/>
      <c r="W133" s="97"/>
      <c r="X133" s="97"/>
      <c r="Y133" s="97">
        <v>1</v>
      </c>
      <c r="Z133" s="97"/>
      <c r="AA133" s="158"/>
      <c r="AB133" s="156" t="s">
        <v>53</v>
      </c>
      <c r="AC133" s="97" t="s">
        <v>53</v>
      </c>
      <c r="AD133" s="97">
        <v>1</v>
      </c>
      <c r="AE133" s="97">
        <v>2</v>
      </c>
      <c r="AF133" s="97">
        <v>2</v>
      </c>
      <c r="AG133" s="97" t="s">
        <v>53</v>
      </c>
      <c r="AH133" s="97">
        <v>3</v>
      </c>
      <c r="AI133" s="97"/>
      <c r="AJ133" s="97"/>
      <c r="AK133" s="97">
        <v>1</v>
      </c>
      <c r="AL133" s="97">
        <v>1</v>
      </c>
      <c r="AM133" s="158">
        <v>3</v>
      </c>
      <c r="AN133" s="141">
        <v>1</v>
      </c>
      <c r="AO133" s="97" t="s">
        <v>53</v>
      </c>
      <c r="AP133" s="97" t="s">
        <v>53</v>
      </c>
      <c r="AQ133" s="97">
        <v>4</v>
      </c>
      <c r="AR133" s="100">
        <v>13</v>
      </c>
      <c r="AS133" s="100">
        <v>2</v>
      </c>
      <c r="AT133" s="100"/>
      <c r="AU133" s="97"/>
      <c r="AV133" s="99">
        <v>6</v>
      </c>
      <c r="AW133" s="99">
        <v>4</v>
      </c>
      <c r="AX133" s="147">
        <v>3</v>
      </c>
    </row>
    <row r="134" spans="1:50" x14ac:dyDescent="0.25">
      <c r="A134" s="97" t="s">
        <v>261</v>
      </c>
      <c r="B134" s="98" t="s">
        <v>775</v>
      </c>
      <c r="C134" s="98"/>
      <c r="D134" s="98" t="s">
        <v>262</v>
      </c>
      <c r="E134" s="156" t="s">
        <v>53</v>
      </c>
      <c r="F134" s="97" t="s">
        <v>53</v>
      </c>
      <c r="G134" s="97" t="s">
        <v>53</v>
      </c>
      <c r="H134" s="97" t="s">
        <v>53</v>
      </c>
      <c r="I134" s="97" t="s">
        <v>53</v>
      </c>
      <c r="J134" s="97"/>
      <c r="K134" s="97"/>
      <c r="L134" s="97"/>
      <c r="M134" s="97"/>
      <c r="N134" s="97"/>
      <c r="O134" s="157"/>
      <c r="P134" s="156" t="s">
        <v>53</v>
      </c>
      <c r="Q134" s="97" t="s">
        <v>53</v>
      </c>
      <c r="R134" s="97" t="s">
        <v>53</v>
      </c>
      <c r="S134" s="97" t="s">
        <v>53</v>
      </c>
      <c r="T134" s="97" t="s">
        <v>53</v>
      </c>
      <c r="U134" s="97" t="s">
        <v>53</v>
      </c>
      <c r="V134" s="97"/>
      <c r="W134" s="97"/>
      <c r="X134" s="97"/>
      <c r="Y134" s="97"/>
      <c r="Z134" s="97"/>
      <c r="AA134" s="157"/>
      <c r="AB134" s="156" t="s">
        <v>53</v>
      </c>
      <c r="AC134" s="97" t="s">
        <v>53</v>
      </c>
      <c r="AD134" s="97" t="s">
        <v>53</v>
      </c>
      <c r="AE134" s="97" t="s">
        <v>53</v>
      </c>
      <c r="AF134" s="97" t="s">
        <v>53</v>
      </c>
      <c r="AG134" s="97" t="s">
        <v>53</v>
      </c>
      <c r="AH134" s="97"/>
      <c r="AI134" s="97"/>
      <c r="AJ134" s="97"/>
      <c r="AK134" s="97"/>
      <c r="AL134" s="97"/>
      <c r="AM134" s="157"/>
      <c r="AN134" s="141" t="s">
        <v>53</v>
      </c>
      <c r="AO134" s="97" t="s">
        <v>53</v>
      </c>
      <c r="AP134" s="97" t="s">
        <v>53</v>
      </c>
      <c r="AQ134" s="97" t="s">
        <v>53</v>
      </c>
      <c r="AR134" s="97" t="s">
        <v>53</v>
      </c>
      <c r="AS134" s="97"/>
      <c r="AT134" s="97"/>
      <c r="AU134" s="97"/>
      <c r="AV134" s="99"/>
      <c r="AW134" s="99"/>
      <c r="AX134" s="99"/>
    </row>
    <row r="135" spans="1:50" s="12" customFormat="1" x14ac:dyDescent="0.25">
      <c r="A135" s="106"/>
      <c r="B135" s="107" t="s">
        <v>927</v>
      </c>
      <c r="C135" s="107"/>
      <c r="D135" s="107"/>
      <c r="E135" s="162">
        <v>78</v>
      </c>
      <c r="F135" s="108">
        <v>86</v>
      </c>
      <c r="G135" s="108">
        <v>98</v>
      </c>
      <c r="H135" s="108">
        <v>104</v>
      </c>
      <c r="I135" s="108">
        <v>130</v>
      </c>
      <c r="J135" s="108">
        <v>106</v>
      </c>
      <c r="K135" s="108">
        <v>112</v>
      </c>
      <c r="L135" s="108">
        <v>92</v>
      </c>
      <c r="M135" s="108">
        <v>96</v>
      </c>
      <c r="N135" s="108">
        <v>67</v>
      </c>
      <c r="O135" s="166">
        <v>101</v>
      </c>
      <c r="P135" s="162">
        <v>10</v>
      </c>
      <c r="Q135" s="108">
        <v>8</v>
      </c>
      <c r="R135" s="108">
        <v>9</v>
      </c>
      <c r="S135" s="108">
        <v>14</v>
      </c>
      <c r="T135" s="108">
        <v>24</v>
      </c>
      <c r="U135" s="108">
        <v>17</v>
      </c>
      <c r="V135" s="108">
        <v>22</v>
      </c>
      <c r="W135" s="108">
        <v>13</v>
      </c>
      <c r="X135" s="108">
        <v>11</v>
      </c>
      <c r="Y135" s="108">
        <v>17</v>
      </c>
      <c r="Z135" s="108">
        <v>4</v>
      </c>
      <c r="AA135" s="166">
        <v>12</v>
      </c>
      <c r="AB135" s="162">
        <v>11</v>
      </c>
      <c r="AC135" s="108">
        <v>28</v>
      </c>
      <c r="AD135" s="108">
        <v>26</v>
      </c>
      <c r="AE135" s="108">
        <v>25</v>
      </c>
      <c r="AF135" s="108">
        <v>26</v>
      </c>
      <c r="AG135" s="108">
        <v>37</v>
      </c>
      <c r="AH135" s="108">
        <v>38</v>
      </c>
      <c r="AI135" s="108">
        <v>42</v>
      </c>
      <c r="AJ135" s="108">
        <v>32</v>
      </c>
      <c r="AK135" s="108">
        <v>42</v>
      </c>
      <c r="AL135" s="108">
        <v>33</v>
      </c>
      <c r="AM135" s="166">
        <v>43</v>
      </c>
      <c r="AN135" s="144">
        <v>42</v>
      </c>
      <c r="AO135" s="108">
        <v>51</v>
      </c>
      <c r="AP135" s="108">
        <v>59</v>
      </c>
      <c r="AQ135" s="108">
        <v>54</v>
      </c>
      <c r="AR135" s="108">
        <v>76</v>
      </c>
      <c r="AS135" s="108">
        <v>46</v>
      </c>
      <c r="AT135" s="108">
        <v>57</v>
      </c>
      <c r="AU135" s="108">
        <v>49</v>
      </c>
      <c r="AV135" s="108">
        <v>37</v>
      </c>
      <c r="AW135" s="108">
        <v>30</v>
      </c>
      <c r="AX135" s="110">
        <v>46</v>
      </c>
    </row>
    <row r="136" spans="1:50" x14ac:dyDescent="0.25">
      <c r="A136" s="101"/>
      <c r="B136" s="102" t="s">
        <v>774</v>
      </c>
      <c r="C136" s="102" t="s">
        <v>265</v>
      </c>
      <c r="D136" s="102"/>
      <c r="E136" s="159" t="s">
        <v>53</v>
      </c>
      <c r="F136" s="101" t="s">
        <v>53</v>
      </c>
      <c r="G136" s="101" t="s">
        <v>53</v>
      </c>
      <c r="H136" s="101" t="s">
        <v>53</v>
      </c>
      <c r="I136" s="101" t="s">
        <v>53</v>
      </c>
      <c r="J136" s="101"/>
      <c r="K136" s="101"/>
      <c r="L136" s="101">
        <v>2</v>
      </c>
      <c r="M136" s="101"/>
      <c r="N136" s="101"/>
      <c r="O136" s="160"/>
      <c r="P136" s="159" t="s">
        <v>53</v>
      </c>
      <c r="Q136" s="101" t="s">
        <v>53</v>
      </c>
      <c r="R136" s="101" t="s">
        <v>53</v>
      </c>
      <c r="S136" s="101" t="s">
        <v>53</v>
      </c>
      <c r="T136" s="101" t="s">
        <v>53</v>
      </c>
      <c r="U136" s="101" t="s">
        <v>53</v>
      </c>
      <c r="V136" s="101">
        <v>1</v>
      </c>
      <c r="W136" s="101"/>
      <c r="X136" s="101">
        <v>2</v>
      </c>
      <c r="Y136" s="101"/>
      <c r="Z136" s="101"/>
      <c r="AA136" s="160"/>
      <c r="AB136" s="159" t="s">
        <v>53</v>
      </c>
      <c r="AC136" s="101" t="s">
        <v>53</v>
      </c>
      <c r="AD136" s="101" t="s">
        <v>53</v>
      </c>
      <c r="AE136" s="101" t="s">
        <v>53</v>
      </c>
      <c r="AF136" s="101" t="s">
        <v>53</v>
      </c>
      <c r="AG136" s="101" t="s">
        <v>53</v>
      </c>
      <c r="AH136" s="101"/>
      <c r="AI136" s="101"/>
      <c r="AJ136" s="101"/>
      <c r="AK136" s="101"/>
      <c r="AL136" s="101"/>
      <c r="AM136" s="160"/>
      <c r="AN136" s="142" t="s">
        <v>53</v>
      </c>
      <c r="AO136" s="101" t="s">
        <v>53</v>
      </c>
      <c r="AP136" s="101" t="s">
        <v>53</v>
      </c>
      <c r="AQ136" s="101" t="s">
        <v>53</v>
      </c>
      <c r="AR136" s="101" t="s">
        <v>53</v>
      </c>
      <c r="AS136" s="101"/>
      <c r="AT136" s="101"/>
      <c r="AU136" s="101"/>
      <c r="AV136" s="103"/>
      <c r="AW136" s="103"/>
      <c r="AX136" s="103"/>
    </row>
    <row r="137" spans="1:50" x14ac:dyDescent="0.25">
      <c r="A137" s="97" t="s">
        <v>266</v>
      </c>
      <c r="B137" s="98" t="s">
        <v>774</v>
      </c>
      <c r="C137" s="98"/>
      <c r="D137" s="98" t="s">
        <v>267</v>
      </c>
      <c r="E137" s="156" t="s">
        <v>53</v>
      </c>
      <c r="F137" s="97">
        <v>3</v>
      </c>
      <c r="G137" s="97">
        <v>1</v>
      </c>
      <c r="H137" s="97">
        <v>2</v>
      </c>
      <c r="I137" s="100">
        <v>1</v>
      </c>
      <c r="J137" s="100">
        <v>1</v>
      </c>
      <c r="K137" s="100">
        <v>9</v>
      </c>
      <c r="L137" s="100">
        <v>24</v>
      </c>
      <c r="M137" s="100">
        <v>6</v>
      </c>
      <c r="N137" s="100">
        <v>3</v>
      </c>
      <c r="O137" s="158">
        <v>7</v>
      </c>
      <c r="P137" s="156">
        <v>8</v>
      </c>
      <c r="Q137" s="97" t="s">
        <v>53</v>
      </c>
      <c r="R137" s="97">
        <v>3</v>
      </c>
      <c r="S137" s="97" t="s">
        <v>53</v>
      </c>
      <c r="T137" s="97">
        <v>2</v>
      </c>
      <c r="U137" s="97">
        <v>1</v>
      </c>
      <c r="V137" s="97"/>
      <c r="W137" s="97">
        <v>9</v>
      </c>
      <c r="X137" s="97">
        <v>21</v>
      </c>
      <c r="Y137" s="97">
        <v>6</v>
      </c>
      <c r="Z137" s="97">
        <v>3</v>
      </c>
      <c r="AA137" s="158">
        <v>7</v>
      </c>
      <c r="AB137" s="156" t="s">
        <v>53</v>
      </c>
      <c r="AC137" s="97" t="s">
        <v>53</v>
      </c>
      <c r="AD137" s="97" t="s">
        <v>53</v>
      </c>
      <c r="AE137" s="97" t="s">
        <v>53</v>
      </c>
      <c r="AF137" s="97" t="s">
        <v>53</v>
      </c>
      <c r="AG137" s="97" t="s">
        <v>53</v>
      </c>
      <c r="AH137" s="97"/>
      <c r="AI137" s="97"/>
      <c r="AJ137" s="97">
        <v>2</v>
      </c>
      <c r="AK137" s="97"/>
      <c r="AL137" s="97"/>
      <c r="AM137" s="158"/>
      <c r="AN137" s="141" t="s">
        <v>53</v>
      </c>
      <c r="AO137" s="97" t="s">
        <v>53</v>
      </c>
      <c r="AP137" s="97">
        <v>1</v>
      </c>
      <c r="AQ137" s="97" t="s">
        <v>53</v>
      </c>
      <c r="AR137" s="97" t="s">
        <v>53</v>
      </c>
      <c r="AS137" s="97">
        <v>1</v>
      </c>
      <c r="AT137" s="97"/>
      <c r="AU137" s="97">
        <v>1</v>
      </c>
      <c r="AV137" s="99"/>
      <c r="AW137" s="99"/>
      <c r="AX137" s="147"/>
    </row>
    <row r="138" spans="1:50" x14ac:dyDescent="0.25">
      <c r="A138" s="97" t="s">
        <v>268</v>
      </c>
      <c r="B138" s="98" t="s">
        <v>774</v>
      </c>
      <c r="C138" s="98"/>
      <c r="D138" s="98" t="s">
        <v>269</v>
      </c>
      <c r="E138" s="156" t="s">
        <v>53</v>
      </c>
      <c r="F138" s="97" t="s">
        <v>53</v>
      </c>
      <c r="G138" s="97">
        <v>5</v>
      </c>
      <c r="H138" s="97" t="s">
        <v>53</v>
      </c>
      <c r="I138" s="97" t="s">
        <v>53</v>
      </c>
      <c r="J138" s="97">
        <v>1</v>
      </c>
      <c r="K138" s="97">
        <v>2</v>
      </c>
      <c r="L138" s="97">
        <v>1</v>
      </c>
      <c r="M138" s="97">
        <v>1</v>
      </c>
      <c r="N138" s="97">
        <v>4</v>
      </c>
      <c r="O138" s="157">
        <v>2</v>
      </c>
      <c r="P138" s="156">
        <v>1</v>
      </c>
      <c r="Q138" s="97">
        <v>1</v>
      </c>
      <c r="R138" s="97" t="s">
        <v>53</v>
      </c>
      <c r="S138" s="97">
        <v>4</v>
      </c>
      <c r="T138" s="97" t="s">
        <v>53</v>
      </c>
      <c r="U138" s="97" t="s">
        <v>53</v>
      </c>
      <c r="V138" s="97"/>
      <c r="W138" s="97">
        <v>2</v>
      </c>
      <c r="X138" s="97"/>
      <c r="Y138" s="97"/>
      <c r="Z138" s="97">
        <v>1</v>
      </c>
      <c r="AA138" s="157">
        <v>1</v>
      </c>
      <c r="AB138" s="156" t="s">
        <v>53</v>
      </c>
      <c r="AC138" s="97" t="s">
        <v>53</v>
      </c>
      <c r="AD138" s="97" t="s">
        <v>53</v>
      </c>
      <c r="AE138" s="97" t="s">
        <v>53</v>
      </c>
      <c r="AF138" s="97" t="s">
        <v>53</v>
      </c>
      <c r="AG138" s="97" t="s">
        <v>53</v>
      </c>
      <c r="AH138" s="97"/>
      <c r="AI138" s="97"/>
      <c r="AJ138" s="97">
        <v>1</v>
      </c>
      <c r="AK138" s="97"/>
      <c r="AL138" s="97"/>
      <c r="AM138" s="157"/>
      <c r="AN138" s="141">
        <v>1</v>
      </c>
      <c r="AO138" s="97" t="s">
        <v>53</v>
      </c>
      <c r="AP138" s="97">
        <v>1</v>
      </c>
      <c r="AQ138" s="97" t="s">
        <v>53</v>
      </c>
      <c r="AR138" s="97" t="s">
        <v>53</v>
      </c>
      <c r="AS138" s="97"/>
      <c r="AT138" s="97"/>
      <c r="AU138" s="97"/>
      <c r="AV138" s="99">
        <v>1</v>
      </c>
      <c r="AW138" s="99">
        <v>3</v>
      </c>
      <c r="AX138" s="99">
        <v>1</v>
      </c>
    </row>
    <row r="139" spans="1:50" x14ac:dyDescent="0.25">
      <c r="A139" s="97" t="s">
        <v>270</v>
      </c>
      <c r="B139" s="98" t="s">
        <v>774</v>
      </c>
      <c r="C139" s="98"/>
      <c r="D139" s="98" t="s">
        <v>271</v>
      </c>
      <c r="E139" s="156" t="s">
        <v>53</v>
      </c>
      <c r="F139" s="97" t="s">
        <v>53</v>
      </c>
      <c r="G139" s="97">
        <v>1</v>
      </c>
      <c r="H139" s="97">
        <v>1</v>
      </c>
      <c r="I139" s="97" t="s">
        <v>53</v>
      </c>
      <c r="J139" s="97">
        <v>1</v>
      </c>
      <c r="K139" s="97"/>
      <c r="L139" s="97">
        <v>1</v>
      </c>
      <c r="M139" s="97">
        <v>1</v>
      </c>
      <c r="N139" s="97"/>
      <c r="O139" s="157"/>
      <c r="P139" s="156" t="s">
        <v>53</v>
      </c>
      <c r="Q139" s="97" t="s">
        <v>53</v>
      </c>
      <c r="R139" s="97" t="s">
        <v>53</v>
      </c>
      <c r="S139" s="97" t="s">
        <v>53</v>
      </c>
      <c r="T139" s="97" t="s">
        <v>53</v>
      </c>
      <c r="U139" s="97" t="s">
        <v>53</v>
      </c>
      <c r="V139" s="97"/>
      <c r="W139" s="97"/>
      <c r="X139" s="97"/>
      <c r="Y139" s="97">
        <v>1</v>
      </c>
      <c r="Z139" s="97"/>
      <c r="AA139" s="157"/>
      <c r="AB139" s="156" t="s">
        <v>53</v>
      </c>
      <c r="AC139" s="97" t="s">
        <v>53</v>
      </c>
      <c r="AD139" s="97" t="s">
        <v>53</v>
      </c>
      <c r="AE139" s="97" t="s">
        <v>53</v>
      </c>
      <c r="AF139" s="97">
        <v>1</v>
      </c>
      <c r="AG139" s="97" t="s">
        <v>53</v>
      </c>
      <c r="AH139" s="97">
        <v>1</v>
      </c>
      <c r="AI139" s="97"/>
      <c r="AJ139" s="97">
        <v>1</v>
      </c>
      <c r="AK139" s="97"/>
      <c r="AL139" s="97"/>
      <c r="AM139" s="157"/>
      <c r="AN139" s="141">
        <v>1</v>
      </c>
      <c r="AO139" s="97" t="s">
        <v>53</v>
      </c>
      <c r="AP139" s="97">
        <v>1</v>
      </c>
      <c r="AQ139" s="97" t="s">
        <v>53</v>
      </c>
      <c r="AR139" s="97" t="s">
        <v>53</v>
      </c>
      <c r="AS139" s="97"/>
      <c r="AT139" s="97"/>
      <c r="AU139" s="97"/>
      <c r="AV139" s="99"/>
      <c r="AW139" s="99"/>
      <c r="AX139" s="99"/>
    </row>
    <row r="140" spans="1:50" x14ac:dyDescent="0.25">
      <c r="A140" s="97" t="s">
        <v>272</v>
      </c>
      <c r="B140" s="98" t="s">
        <v>774</v>
      </c>
      <c r="C140" s="98"/>
      <c r="D140" s="98" t="s">
        <v>273</v>
      </c>
      <c r="E140" s="156" t="s">
        <v>53</v>
      </c>
      <c r="F140" s="97">
        <v>2</v>
      </c>
      <c r="G140" s="97" t="s">
        <v>53</v>
      </c>
      <c r="H140" s="97" t="s">
        <v>53</v>
      </c>
      <c r="I140" s="97" t="s">
        <v>53</v>
      </c>
      <c r="J140" s="97"/>
      <c r="K140" s="97"/>
      <c r="L140" s="97"/>
      <c r="M140" s="97"/>
      <c r="N140" s="97">
        <v>3</v>
      </c>
      <c r="O140" s="157"/>
      <c r="P140" s="156" t="s">
        <v>53</v>
      </c>
      <c r="Q140" s="97" t="s">
        <v>53</v>
      </c>
      <c r="R140" s="97" t="s">
        <v>53</v>
      </c>
      <c r="S140" s="97" t="s">
        <v>53</v>
      </c>
      <c r="T140" s="97" t="s">
        <v>53</v>
      </c>
      <c r="U140" s="97" t="s">
        <v>53</v>
      </c>
      <c r="V140" s="97"/>
      <c r="W140" s="97"/>
      <c r="X140" s="97"/>
      <c r="Y140" s="97"/>
      <c r="Z140" s="97"/>
      <c r="AA140" s="157"/>
      <c r="AB140" s="156" t="s">
        <v>53</v>
      </c>
      <c r="AC140" s="97" t="s">
        <v>53</v>
      </c>
      <c r="AD140" s="97" t="s">
        <v>53</v>
      </c>
      <c r="AE140" s="97" t="s">
        <v>53</v>
      </c>
      <c r="AF140" s="97" t="s">
        <v>53</v>
      </c>
      <c r="AG140" s="97" t="s">
        <v>53</v>
      </c>
      <c r="AH140" s="97"/>
      <c r="AI140" s="97"/>
      <c r="AJ140" s="97"/>
      <c r="AK140" s="97"/>
      <c r="AL140" s="97">
        <v>1</v>
      </c>
      <c r="AM140" s="157"/>
      <c r="AN140" s="141" t="s">
        <v>53</v>
      </c>
      <c r="AO140" s="97">
        <v>2</v>
      </c>
      <c r="AP140" s="97" t="s">
        <v>53</v>
      </c>
      <c r="AQ140" s="97" t="s">
        <v>53</v>
      </c>
      <c r="AR140" s="97" t="s">
        <v>53</v>
      </c>
      <c r="AS140" s="97"/>
      <c r="AT140" s="97"/>
      <c r="AU140" s="97"/>
      <c r="AV140" s="99"/>
      <c r="AW140" s="99">
        <v>2</v>
      </c>
      <c r="AX140" s="99"/>
    </row>
    <row r="141" spans="1:50" x14ac:dyDescent="0.25">
      <c r="A141" s="97" t="s">
        <v>274</v>
      </c>
      <c r="B141" s="98" t="s">
        <v>774</v>
      </c>
      <c r="C141" s="98"/>
      <c r="D141" s="98" t="s">
        <v>275</v>
      </c>
      <c r="E141" s="156" t="s">
        <v>53</v>
      </c>
      <c r="F141" s="97">
        <v>2</v>
      </c>
      <c r="G141" s="97">
        <v>3</v>
      </c>
      <c r="H141" s="97">
        <v>5</v>
      </c>
      <c r="I141" s="100">
        <v>9</v>
      </c>
      <c r="J141" s="100">
        <v>8</v>
      </c>
      <c r="K141" s="100">
        <v>3</v>
      </c>
      <c r="L141" s="100">
        <v>3</v>
      </c>
      <c r="M141" s="100">
        <v>2</v>
      </c>
      <c r="N141" s="100">
        <v>1</v>
      </c>
      <c r="O141" s="158">
        <v>5</v>
      </c>
      <c r="P141" s="156" t="s">
        <v>53</v>
      </c>
      <c r="Q141" s="97" t="s">
        <v>53</v>
      </c>
      <c r="R141" s="97" t="s">
        <v>53</v>
      </c>
      <c r="S141" s="97">
        <v>1</v>
      </c>
      <c r="T141" s="97" t="s">
        <v>53</v>
      </c>
      <c r="U141" s="100">
        <v>5</v>
      </c>
      <c r="V141" s="100"/>
      <c r="W141" s="100"/>
      <c r="X141" s="100"/>
      <c r="Y141" s="100"/>
      <c r="Z141" s="100"/>
      <c r="AA141" s="158"/>
      <c r="AB141" s="156" t="s">
        <v>53</v>
      </c>
      <c r="AC141" s="97" t="s">
        <v>53</v>
      </c>
      <c r="AD141" s="97">
        <v>1</v>
      </c>
      <c r="AE141" s="97" t="s">
        <v>53</v>
      </c>
      <c r="AF141" s="97" t="s">
        <v>53</v>
      </c>
      <c r="AG141" s="97" t="s">
        <v>53</v>
      </c>
      <c r="AH141" s="97">
        <v>1</v>
      </c>
      <c r="AI141" s="97"/>
      <c r="AJ141" s="97"/>
      <c r="AK141" s="97"/>
      <c r="AL141" s="97"/>
      <c r="AM141" s="158">
        <v>2</v>
      </c>
      <c r="AN141" s="141">
        <v>3</v>
      </c>
      <c r="AO141" s="97">
        <v>1</v>
      </c>
      <c r="AP141" s="97">
        <v>2</v>
      </c>
      <c r="AQ141" s="97">
        <v>5</v>
      </c>
      <c r="AR141" s="97">
        <v>4</v>
      </c>
      <c r="AS141" s="97">
        <v>7</v>
      </c>
      <c r="AT141" s="97">
        <v>3</v>
      </c>
      <c r="AU141" s="97">
        <v>3</v>
      </c>
      <c r="AV141" s="99">
        <v>2</v>
      </c>
      <c r="AW141" s="99">
        <v>1</v>
      </c>
      <c r="AX141" s="147">
        <v>3</v>
      </c>
    </row>
    <row r="142" spans="1:50" x14ac:dyDescent="0.25">
      <c r="A142" s="97" t="s">
        <v>276</v>
      </c>
      <c r="B142" s="98" t="s">
        <v>774</v>
      </c>
      <c r="C142" s="98"/>
      <c r="D142" s="98" t="s">
        <v>277</v>
      </c>
      <c r="E142" s="156" t="s">
        <v>53</v>
      </c>
      <c r="F142" s="97" t="s">
        <v>53</v>
      </c>
      <c r="G142" s="97" t="s">
        <v>53</v>
      </c>
      <c r="H142" s="97" t="s">
        <v>53</v>
      </c>
      <c r="I142" s="97" t="s">
        <v>53</v>
      </c>
      <c r="J142" s="97"/>
      <c r="K142" s="97"/>
      <c r="L142" s="97"/>
      <c r="M142" s="97"/>
      <c r="N142" s="97"/>
      <c r="O142" s="157"/>
      <c r="P142" s="156" t="s">
        <v>53</v>
      </c>
      <c r="Q142" s="97" t="s">
        <v>53</v>
      </c>
      <c r="R142" s="97" t="s">
        <v>53</v>
      </c>
      <c r="S142" s="97" t="s">
        <v>53</v>
      </c>
      <c r="T142" s="97" t="s">
        <v>53</v>
      </c>
      <c r="U142" s="97" t="s">
        <v>53</v>
      </c>
      <c r="V142" s="97"/>
      <c r="W142" s="97"/>
      <c r="X142" s="97"/>
      <c r="Y142" s="97"/>
      <c r="Z142" s="97"/>
      <c r="AA142" s="157"/>
      <c r="AB142" s="156" t="s">
        <v>53</v>
      </c>
      <c r="AC142" s="97" t="s">
        <v>53</v>
      </c>
      <c r="AD142" s="97" t="s">
        <v>53</v>
      </c>
      <c r="AE142" s="97" t="s">
        <v>53</v>
      </c>
      <c r="AF142" s="97" t="s">
        <v>53</v>
      </c>
      <c r="AG142" s="97" t="s">
        <v>53</v>
      </c>
      <c r="AH142" s="97"/>
      <c r="AI142" s="97"/>
      <c r="AJ142" s="97"/>
      <c r="AK142" s="97"/>
      <c r="AL142" s="97"/>
      <c r="AM142" s="157"/>
      <c r="AN142" s="141" t="s">
        <v>53</v>
      </c>
      <c r="AO142" s="97" t="s">
        <v>53</v>
      </c>
      <c r="AP142" s="97" t="s">
        <v>53</v>
      </c>
      <c r="AQ142" s="97" t="s">
        <v>53</v>
      </c>
      <c r="AR142" s="97" t="s">
        <v>53</v>
      </c>
      <c r="AS142" s="97"/>
      <c r="AT142" s="97"/>
      <c r="AU142" s="97"/>
      <c r="AV142" s="99"/>
      <c r="AW142" s="99"/>
      <c r="AX142" s="99"/>
    </row>
    <row r="143" spans="1:50" x14ac:dyDescent="0.25">
      <c r="A143" s="97" t="s">
        <v>278</v>
      </c>
      <c r="B143" s="98" t="s">
        <v>774</v>
      </c>
      <c r="C143" s="98"/>
      <c r="D143" s="98" t="s">
        <v>279</v>
      </c>
      <c r="E143" s="156" t="s">
        <v>53</v>
      </c>
      <c r="F143" s="97" t="s">
        <v>53</v>
      </c>
      <c r="G143" s="97" t="s">
        <v>53</v>
      </c>
      <c r="H143" s="97">
        <v>2</v>
      </c>
      <c r="I143" s="100">
        <v>3</v>
      </c>
      <c r="J143" s="100"/>
      <c r="K143" s="100">
        <v>3</v>
      </c>
      <c r="L143" s="100">
        <v>1</v>
      </c>
      <c r="M143" s="100"/>
      <c r="N143" s="100"/>
      <c r="O143" s="158"/>
      <c r="P143" s="156" t="s">
        <v>53</v>
      </c>
      <c r="Q143" s="97" t="s">
        <v>53</v>
      </c>
      <c r="R143" s="97" t="s">
        <v>53</v>
      </c>
      <c r="S143" s="97" t="s">
        <v>53</v>
      </c>
      <c r="T143" s="97" t="s">
        <v>53</v>
      </c>
      <c r="U143" s="97" t="s">
        <v>53</v>
      </c>
      <c r="V143" s="97"/>
      <c r="W143" s="97"/>
      <c r="X143" s="97"/>
      <c r="Y143" s="97"/>
      <c r="Z143" s="97"/>
      <c r="AA143" s="158"/>
      <c r="AB143" s="156">
        <v>1</v>
      </c>
      <c r="AC143" s="97" t="s">
        <v>53</v>
      </c>
      <c r="AD143" s="97" t="s">
        <v>53</v>
      </c>
      <c r="AE143" s="97" t="s">
        <v>53</v>
      </c>
      <c r="AF143" s="97">
        <v>1</v>
      </c>
      <c r="AG143" s="100">
        <v>3</v>
      </c>
      <c r="AH143" s="100"/>
      <c r="AI143" s="100">
        <v>1</v>
      </c>
      <c r="AJ143" s="100">
        <v>1</v>
      </c>
      <c r="AK143" s="100"/>
      <c r="AL143" s="100"/>
      <c r="AM143" s="158"/>
      <c r="AN143" s="141" t="s">
        <v>53</v>
      </c>
      <c r="AO143" s="97" t="s">
        <v>53</v>
      </c>
      <c r="AP143" s="97" t="s">
        <v>53</v>
      </c>
      <c r="AQ143" s="97">
        <v>1</v>
      </c>
      <c r="AR143" s="97" t="s">
        <v>53</v>
      </c>
      <c r="AS143" s="97"/>
      <c r="AT143" s="97">
        <v>2</v>
      </c>
      <c r="AU143" s="97"/>
      <c r="AV143" s="99"/>
      <c r="AW143" s="99"/>
      <c r="AX143" s="147"/>
    </row>
    <row r="144" spans="1:50" x14ac:dyDescent="0.25">
      <c r="A144" s="97" t="s">
        <v>280</v>
      </c>
      <c r="B144" s="98" t="s">
        <v>774</v>
      </c>
      <c r="C144" s="98"/>
      <c r="D144" s="98" t="s">
        <v>281</v>
      </c>
      <c r="E144" s="156" t="s">
        <v>53</v>
      </c>
      <c r="F144" s="97" t="s">
        <v>53</v>
      </c>
      <c r="G144" s="97">
        <v>2</v>
      </c>
      <c r="H144" s="97">
        <v>1</v>
      </c>
      <c r="I144" s="97" t="s">
        <v>53</v>
      </c>
      <c r="J144" s="97">
        <v>1</v>
      </c>
      <c r="K144" s="97"/>
      <c r="L144" s="97"/>
      <c r="M144" s="97"/>
      <c r="N144" s="97">
        <v>1</v>
      </c>
      <c r="O144" s="157"/>
      <c r="P144" s="156" t="s">
        <v>53</v>
      </c>
      <c r="Q144" s="97" t="s">
        <v>53</v>
      </c>
      <c r="R144" s="97" t="s">
        <v>53</v>
      </c>
      <c r="S144" s="97" t="s">
        <v>53</v>
      </c>
      <c r="T144" s="97" t="s">
        <v>53</v>
      </c>
      <c r="U144" s="97" t="s">
        <v>53</v>
      </c>
      <c r="V144" s="97"/>
      <c r="W144" s="97"/>
      <c r="X144" s="97"/>
      <c r="Y144" s="97"/>
      <c r="Z144" s="97"/>
      <c r="AA144" s="157"/>
      <c r="AB144" s="156" t="s">
        <v>53</v>
      </c>
      <c r="AC144" s="97" t="s">
        <v>53</v>
      </c>
      <c r="AD144" s="97" t="s">
        <v>53</v>
      </c>
      <c r="AE144" s="97">
        <v>2</v>
      </c>
      <c r="AF144" s="97">
        <v>1</v>
      </c>
      <c r="AG144" s="97" t="s">
        <v>53</v>
      </c>
      <c r="AH144" s="97">
        <v>1</v>
      </c>
      <c r="AI144" s="97"/>
      <c r="AJ144" s="97"/>
      <c r="AK144" s="97"/>
      <c r="AL144" s="97">
        <v>1</v>
      </c>
      <c r="AM144" s="157"/>
      <c r="AN144" s="141" t="s">
        <v>53</v>
      </c>
      <c r="AO144" s="97" t="s">
        <v>53</v>
      </c>
      <c r="AP144" s="97" t="s">
        <v>53</v>
      </c>
      <c r="AQ144" s="97" t="s">
        <v>53</v>
      </c>
      <c r="AR144" s="97" t="s">
        <v>53</v>
      </c>
      <c r="AS144" s="97"/>
      <c r="AT144" s="97"/>
      <c r="AU144" s="97"/>
      <c r="AV144" s="99"/>
      <c r="AW144" s="99"/>
      <c r="AX144" s="99"/>
    </row>
    <row r="145" spans="1:50" x14ac:dyDescent="0.25">
      <c r="A145" s="97"/>
      <c r="B145" s="98" t="s">
        <v>774</v>
      </c>
      <c r="C145" s="98"/>
      <c r="D145" s="98" t="s">
        <v>740</v>
      </c>
      <c r="E145" s="156" t="s">
        <v>53</v>
      </c>
      <c r="F145" s="97">
        <v>1</v>
      </c>
      <c r="G145" s="97">
        <v>3</v>
      </c>
      <c r="H145" s="97">
        <v>5</v>
      </c>
      <c r="I145" s="100">
        <v>8</v>
      </c>
      <c r="J145" s="100">
        <v>13</v>
      </c>
      <c r="K145" s="100">
        <v>10</v>
      </c>
      <c r="L145" s="100">
        <v>7</v>
      </c>
      <c r="M145" s="100">
        <v>7</v>
      </c>
      <c r="N145" s="100"/>
      <c r="O145" s="158">
        <v>6</v>
      </c>
      <c r="P145" s="156">
        <v>1</v>
      </c>
      <c r="Q145" s="97">
        <v>1</v>
      </c>
      <c r="R145" s="97">
        <v>1</v>
      </c>
      <c r="S145" s="97">
        <v>1</v>
      </c>
      <c r="T145" s="97">
        <v>4</v>
      </c>
      <c r="U145" s="97">
        <v>5</v>
      </c>
      <c r="V145" s="97">
        <v>6</v>
      </c>
      <c r="W145" s="97">
        <v>4</v>
      </c>
      <c r="X145" s="97">
        <v>6</v>
      </c>
      <c r="Y145" s="97">
        <v>5</v>
      </c>
      <c r="Z145" s="97"/>
      <c r="AA145" s="158">
        <v>3</v>
      </c>
      <c r="AB145" s="156">
        <v>1</v>
      </c>
      <c r="AC145" s="97">
        <v>1</v>
      </c>
      <c r="AD145" s="97" t="s">
        <v>53</v>
      </c>
      <c r="AE145" s="97">
        <v>1</v>
      </c>
      <c r="AF145" s="97" t="s">
        <v>53</v>
      </c>
      <c r="AG145" s="97">
        <v>2</v>
      </c>
      <c r="AH145" s="97">
        <v>7</v>
      </c>
      <c r="AI145" s="97">
        <v>6</v>
      </c>
      <c r="AJ145" s="97">
        <v>1</v>
      </c>
      <c r="AK145" s="97">
        <v>2</v>
      </c>
      <c r="AL145" s="97"/>
      <c r="AM145" s="158">
        <v>2</v>
      </c>
      <c r="AN145" s="141" t="s">
        <v>53</v>
      </c>
      <c r="AO145" s="97" t="s">
        <v>53</v>
      </c>
      <c r="AP145" s="97">
        <v>1</v>
      </c>
      <c r="AQ145" s="97">
        <v>1</v>
      </c>
      <c r="AR145" s="100">
        <v>1</v>
      </c>
      <c r="AS145" s="100"/>
      <c r="AT145" s="100"/>
      <c r="AU145" s="97"/>
      <c r="AV145" s="99"/>
      <c r="AW145" s="99"/>
      <c r="AX145" s="147">
        <v>1</v>
      </c>
    </row>
    <row r="146" spans="1:50" x14ac:dyDescent="0.25">
      <c r="A146" s="97" t="s">
        <v>282</v>
      </c>
      <c r="B146" s="98" t="s">
        <v>774</v>
      </c>
      <c r="C146" s="98"/>
      <c r="D146" s="98" t="s">
        <v>283</v>
      </c>
      <c r="E146" s="156" t="s">
        <v>53</v>
      </c>
      <c r="F146" s="97" t="s">
        <v>53</v>
      </c>
      <c r="G146" s="97" t="s">
        <v>53</v>
      </c>
      <c r="H146" s="97" t="s">
        <v>53</v>
      </c>
      <c r="I146" s="97" t="s">
        <v>53</v>
      </c>
      <c r="J146" s="97">
        <v>2</v>
      </c>
      <c r="K146" s="97">
        <v>3</v>
      </c>
      <c r="L146" s="97">
        <v>3</v>
      </c>
      <c r="M146" s="97">
        <v>5</v>
      </c>
      <c r="N146" s="97"/>
      <c r="O146" s="157">
        <v>5</v>
      </c>
      <c r="P146" s="156">
        <v>1</v>
      </c>
      <c r="Q146" s="97" t="s">
        <v>53</v>
      </c>
      <c r="R146" s="97" t="s">
        <v>53</v>
      </c>
      <c r="S146" s="97" t="s">
        <v>53</v>
      </c>
      <c r="T146" s="97" t="s">
        <v>53</v>
      </c>
      <c r="U146" s="97" t="s">
        <v>53</v>
      </c>
      <c r="V146" s="97"/>
      <c r="W146" s="97"/>
      <c r="X146" s="97"/>
      <c r="Y146" s="97"/>
      <c r="Z146" s="97"/>
      <c r="AA146" s="157"/>
      <c r="AB146" s="156" t="s">
        <v>53</v>
      </c>
      <c r="AC146" s="97" t="s">
        <v>53</v>
      </c>
      <c r="AD146" s="97" t="s">
        <v>53</v>
      </c>
      <c r="AE146" s="97" t="s">
        <v>53</v>
      </c>
      <c r="AF146" s="97" t="s">
        <v>53</v>
      </c>
      <c r="AG146" s="97" t="s">
        <v>53</v>
      </c>
      <c r="AH146" s="97">
        <v>1</v>
      </c>
      <c r="AI146" s="97">
        <v>2</v>
      </c>
      <c r="AJ146" s="97">
        <v>2</v>
      </c>
      <c r="AK146" s="97">
        <v>5</v>
      </c>
      <c r="AL146" s="97"/>
      <c r="AM146" s="157">
        <v>5</v>
      </c>
      <c r="AN146" s="141">
        <v>2</v>
      </c>
      <c r="AO146" s="97" t="s">
        <v>53</v>
      </c>
      <c r="AP146" s="97" t="s">
        <v>53</v>
      </c>
      <c r="AQ146" s="97" t="s">
        <v>53</v>
      </c>
      <c r="AR146" s="97" t="s">
        <v>53</v>
      </c>
      <c r="AS146" s="97">
        <v>1</v>
      </c>
      <c r="AT146" s="97">
        <v>1</v>
      </c>
      <c r="AU146" s="97">
        <v>1</v>
      </c>
      <c r="AV146" s="99"/>
      <c r="AW146" s="99"/>
      <c r="AX146" s="99"/>
    </row>
    <row r="147" spans="1:50" x14ac:dyDescent="0.25">
      <c r="A147" s="101"/>
      <c r="B147" s="102" t="s">
        <v>774</v>
      </c>
      <c r="C147" s="102" t="s">
        <v>284</v>
      </c>
      <c r="D147" s="102"/>
      <c r="E147" s="159" t="s">
        <v>53</v>
      </c>
      <c r="F147" s="101" t="s">
        <v>53</v>
      </c>
      <c r="G147" s="101" t="s">
        <v>53</v>
      </c>
      <c r="H147" s="101" t="s">
        <v>53</v>
      </c>
      <c r="I147" s="101" t="s">
        <v>53</v>
      </c>
      <c r="J147" s="101"/>
      <c r="K147" s="101"/>
      <c r="L147" s="101"/>
      <c r="M147" s="101"/>
      <c r="N147" s="101"/>
      <c r="O147" s="160"/>
      <c r="P147" s="159" t="s">
        <v>53</v>
      </c>
      <c r="Q147" s="101" t="s">
        <v>53</v>
      </c>
      <c r="R147" s="101" t="s">
        <v>53</v>
      </c>
      <c r="S147" s="101" t="s">
        <v>53</v>
      </c>
      <c r="T147" s="101" t="s">
        <v>53</v>
      </c>
      <c r="U147" s="101" t="s">
        <v>53</v>
      </c>
      <c r="V147" s="101"/>
      <c r="W147" s="101"/>
      <c r="X147" s="101"/>
      <c r="Y147" s="101"/>
      <c r="Z147" s="101"/>
      <c r="AA147" s="160"/>
      <c r="AB147" s="159" t="s">
        <v>53</v>
      </c>
      <c r="AC147" s="101" t="s">
        <v>53</v>
      </c>
      <c r="AD147" s="101" t="s">
        <v>53</v>
      </c>
      <c r="AE147" s="101" t="s">
        <v>53</v>
      </c>
      <c r="AF147" s="101" t="s">
        <v>53</v>
      </c>
      <c r="AG147" s="101" t="s">
        <v>53</v>
      </c>
      <c r="AH147" s="101"/>
      <c r="AI147" s="101"/>
      <c r="AJ147" s="101"/>
      <c r="AK147" s="101"/>
      <c r="AL147" s="101"/>
      <c r="AM147" s="160"/>
      <c r="AN147" s="142" t="s">
        <v>53</v>
      </c>
      <c r="AO147" s="101" t="s">
        <v>53</v>
      </c>
      <c r="AP147" s="101" t="s">
        <v>53</v>
      </c>
      <c r="AQ147" s="101" t="s">
        <v>53</v>
      </c>
      <c r="AR147" s="101" t="s">
        <v>53</v>
      </c>
      <c r="AS147" s="101"/>
      <c r="AT147" s="101"/>
      <c r="AU147" s="101"/>
      <c r="AV147" s="103"/>
      <c r="AW147" s="103"/>
      <c r="AX147" s="103"/>
    </row>
    <row r="148" spans="1:50" x14ac:dyDescent="0.25">
      <c r="A148" s="97" t="s">
        <v>285</v>
      </c>
      <c r="B148" s="98" t="s">
        <v>774</v>
      </c>
      <c r="C148" s="98"/>
      <c r="D148" s="98" t="s">
        <v>286</v>
      </c>
      <c r="E148" s="156" t="s">
        <v>53</v>
      </c>
      <c r="F148" s="97" t="s">
        <v>53</v>
      </c>
      <c r="G148" s="97" t="s">
        <v>53</v>
      </c>
      <c r="H148" s="97" t="s">
        <v>53</v>
      </c>
      <c r="I148" s="97" t="s">
        <v>53</v>
      </c>
      <c r="J148" s="97"/>
      <c r="K148" s="97"/>
      <c r="L148" s="104" t="s">
        <v>903</v>
      </c>
      <c r="M148" s="104" t="s">
        <v>903</v>
      </c>
      <c r="N148" s="104" t="s">
        <v>903</v>
      </c>
      <c r="O148" s="161" t="s">
        <v>903</v>
      </c>
      <c r="P148" s="156" t="s">
        <v>53</v>
      </c>
      <c r="Q148" s="97" t="s">
        <v>53</v>
      </c>
      <c r="R148" s="97" t="s">
        <v>53</v>
      </c>
      <c r="S148" s="97" t="s">
        <v>53</v>
      </c>
      <c r="T148" s="97" t="s">
        <v>53</v>
      </c>
      <c r="U148" s="97" t="s">
        <v>53</v>
      </c>
      <c r="V148" s="97"/>
      <c r="W148" s="97"/>
      <c r="X148" s="104" t="s">
        <v>903</v>
      </c>
      <c r="Y148" s="104" t="s">
        <v>903</v>
      </c>
      <c r="Z148" s="104" t="s">
        <v>903</v>
      </c>
      <c r="AA148" s="161" t="s">
        <v>903</v>
      </c>
      <c r="AB148" s="156" t="s">
        <v>53</v>
      </c>
      <c r="AC148" s="97" t="s">
        <v>53</v>
      </c>
      <c r="AD148" s="97" t="s">
        <v>53</v>
      </c>
      <c r="AE148" s="97" t="s">
        <v>53</v>
      </c>
      <c r="AF148" s="97" t="s">
        <v>53</v>
      </c>
      <c r="AG148" s="97" t="s">
        <v>53</v>
      </c>
      <c r="AH148" s="97"/>
      <c r="AI148" s="97"/>
      <c r="AJ148" s="104" t="s">
        <v>903</v>
      </c>
      <c r="AK148" s="104" t="s">
        <v>903</v>
      </c>
      <c r="AL148" s="104" t="s">
        <v>903</v>
      </c>
      <c r="AM148" s="161" t="s">
        <v>903</v>
      </c>
      <c r="AN148" s="141" t="s">
        <v>53</v>
      </c>
      <c r="AO148" s="97" t="s">
        <v>53</v>
      </c>
      <c r="AP148" s="97" t="s">
        <v>53</v>
      </c>
      <c r="AQ148" s="97" t="s">
        <v>53</v>
      </c>
      <c r="AR148" s="97" t="s">
        <v>53</v>
      </c>
      <c r="AS148" s="97"/>
      <c r="AT148" s="97"/>
      <c r="AU148" s="104" t="s">
        <v>903</v>
      </c>
      <c r="AV148" s="105" t="s">
        <v>903</v>
      </c>
      <c r="AW148" s="105" t="s">
        <v>903</v>
      </c>
      <c r="AX148" s="105" t="s">
        <v>903</v>
      </c>
    </row>
    <row r="149" spans="1:50" x14ac:dyDescent="0.25">
      <c r="A149" s="97" t="s">
        <v>287</v>
      </c>
      <c r="B149" s="98" t="s">
        <v>774</v>
      </c>
      <c r="C149" s="98"/>
      <c r="D149" s="98" t="s">
        <v>288</v>
      </c>
      <c r="E149" s="156" t="s">
        <v>53</v>
      </c>
      <c r="F149" s="97" t="s">
        <v>53</v>
      </c>
      <c r="G149" s="97">
        <v>2</v>
      </c>
      <c r="H149" s="97">
        <v>4</v>
      </c>
      <c r="I149" s="100">
        <v>2</v>
      </c>
      <c r="J149" s="100">
        <v>2</v>
      </c>
      <c r="K149" s="100">
        <v>3</v>
      </c>
      <c r="L149" s="100">
        <v>3</v>
      </c>
      <c r="M149" s="100">
        <v>2</v>
      </c>
      <c r="N149" s="100">
        <v>3</v>
      </c>
      <c r="O149" s="158">
        <v>1</v>
      </c>
      <c r="P149" s="156" t="s">
        <v>53</v>
      </c>
      <c r="Q149" s="97" t="s">
        <v>53</v>
      </c>
      <c r="R149" s="97" t="s">
        <v>53</v>
      </c>
      <c r="S149" s="97" t="s">
        <v>53</v>
      </c>
      <c r="T149" s="97" t="s">
        <v>53</v>
      </c>
      <c r="U149" s="97" t="s">
        <v>53</v>
      </c>
      <c r="V149" s="97"/>
      <c r="W149" s="97"/>
      <c r="X149" s="97"/>
      <c r="Y149" s="97"/>
      <c r="Z149" s="97"/>
      <c r="AA149" s="158"/>
      <c r="AB149" s="156" t="s">
        <v>53</v>
      </c>
      <c r="AC149" s="97" t="s">
        <v>53</v>
      </c>
      <c r="AD149" s="97" t="s">
        <v>53</v>
      </c>
      <c r="AE149" s="97" t="s">
        <v>53</v>
      </c>
      <c r="AF149" s="97" t="s">
        <v>53</v>
      </c>
      <c r="AG149" s="97" t="s">
        <v>53</v>
      </c>
      <c r="AH149" s="97"/>
      <c r="AI149" s="97"/>
      <c r="AJ149" s="97"/>
      <c r="AK149" s="97"/>
      <c r="AL149" s="97"/>
      <c r="AM149" s="158"/>
      <c r="AN149" s="141">
        <v>1</v>
      </c>
      <c r="AO149" s="97" t="s">
        <v>53</v>
      </c>
      <c r="AP149" s="97">
        <v>2</v>
      </c>
      <c r="AQ149" s="97">
        <v>4</v>
      </c>
      <c r="AR149" s="97">
        <v>2</v>
      </c>
      <c r="AS149" s="97">
        <v>2</v>
      </c>
      <c r="AT149" s="97">
        <v>3</v>
      </c>
      <c r="AU149" s="97">
        <v>3</v>
      </c>
      <c r="AV149" s="99">
        <v>2</v>
      </c>
      <c r="AW149" s="99">
        <v>3</v>
      </c>
      <c r="AX149" s="147">
        <v>1</v>
      </c>
    </row>
    <row r="150" spans="1:50" x14ac:dyDescent="0.25">
      <c r="A150" s="97" t="s">
        <v>289</v>
      </c>
      <c r="B150" s="98" t="s">
        <v>774</v>
      </c>
      <c r="C150" s="98"/>
      <c r="D150" s="98" t="s">
        <v>928</v>
      </c>
      <c r="E150" s="156" t="s">
        <v>53</v>
      </c>
      <c r="F150" s="97">
        <v>1</v>
      </c>
      <c r="G150" s="97">
        <v>1</v>
      </c>
      <c r="H150" s="97">
        <v>2</v>
      </c>
      <c r="I150" s="100">
        <v>8</v>
      </c>
      <c r="J150" s="100">
        <v>1</v>
      </c>
      <c r="K150" s="100">
        <v>5</v>
      </c>
      <c r="L150" s="100">
        <v>3</v>
      </c>
      <c r="M150" s="100">
        <v>7</v>
      </c>
      <c r="N150" s="100">
        <v>5</v>
      </c>
      <c r="O150" s="158">
        <v>7</v>
      </c>
      <c r="P150" s="156" t="s">
        <v>53</v>
      </c>
      <c r="Q150" s="97" t="s">
        <v>53</v>
      </c>
      <c r="R150" s="97" t="s">
        <v>53</v>
      </c>
      <c r="S150" s="97" t="s">
        <v>53</v>
      </c>
      <c r="T150" s="97" t="s">
        <v>53</v>
      </c>
      <c r="U150" s="97" t="s">
        <v>53</v>
      </c>
      <c r="V150" s="97"/>
      <c r="W150" s="97"/>
      <c r="X150" s="97"/>
      <c r="Y150" s="97"/>
      <c r="Z150" s="97"/>
      <c r="AA150" s="158"/>
      <c r="AB150" s="156" t="s">
        <v>53</v>
      </c>
      <c r="AC150" s="97" t="s">
        <v>53</v>
      </c>
      <c r="AD150" s="97" t="s">
        <v>53</v>
      </c>
      <c r="AE150" s="97" t="s">
        <v>53</v>
      </c>
      <c r="AF150" s="97" t="s">
        <v>53</v>
      </c>
      <c r="AG150" s="97" t="s">
        <v>53</v>
      </c>
      <c r="AH150" s="97"/>
      <c r="AI150" s="97"/>
      <c r="AJ150" s="97"/>
      <c r="AK150" s="97"/>
      <c r="AL150" s="97"/>
      <c r="AM150" s="158"/>
      <c r="AN150" s="141">
        <v>3</v>
      </c>
      <c r="AO150" s="97">
        <v>1</v>
      </c>
      <c r="AP150" s="97">
        <v>1</v>
      </c>
      <c r="AQ150" s="97">
        <v>2</v>
      </c>
      <c r="AR150" s="97">
        <v>8</v>
      </c>
      <c r="AS150" s="97">
        <v>1</v>
      </c>
      <c r="AT150" s="97">
        <v>5</v>
      </c>
      <c r="AU150" s="97">
        <v>3</v>
      </c>
      <c r="AV150" s="99">
        <v>7</v>
      </c>
      <c r="AW150" s="99">
        <v>5</v>
      </c>
      <c r="AX150" s="147">
        <v>7</v>
      </c>
    </row>
    <row r="151" spans="1:50" x14ac:dyDescent="0.25">
      <c r="A151" s="97" t="s">
        <v>291</v>
      </c>
      <c r="B151" s="98" t="s">
        <v>774</v>
      </c>
      <c r="C151" s="98"/>
      <c r="D151" s="98" t="s">
        <v>801</v>
      </c>
      <c r="E151" s="156" t="s">
        <v>53</v>
      </c>
      <c r="F151" s="97" t="s">
        <v>53</v>
      </c>
      <c r="G151" s="97" t="s">
        <v>53</v>
      </c>
      <c r="H151" s="97" t="s">
        <v>53</v>
      </c>
      <c r="I151" s="97" t="s">
        <v>53</v>
      </c>
      <c r="J151" s="97"/>
      <c r="K151" s="97"/>
      <c r="L151" s="104" t="s">
        <v>903</v>
      </c>
      <c r="M151" s="104" t="s">
        <v>903</v>
      </c>
      <c r="N151" s="104" t="s">
        <v>903</v>
      </c>
      <c r="O151" s="161" t="s">
        <v>903</v>
      </c>
      <c r="P151" s="156" t="s">
        <v>53</v>
      </c>
      <c r="Q151" s="97" t="s">
        <v>53</v>
      </c>
      <c r="R151" s="97" t="s">
        <v>53</v>
      </c>
      <c r="S151" s="97" t="s">
        <v>53</v>
      </c>
      <c r="T151" s="97" t="s">
        <v>53</v>
      </c>
      <c r="U151" s="97" t="s">
        <v>53</v>
      </c>
      <c r="V151" s="97"/>
      <c r="W151" s="97"/>
      <c r="X151" s="104" t="s">
        <v>903</v>
      </c>
      <c r="Y151" s="104" t="s">
        <v>903</v>
      </c>
      <c r="Z151" s="104" t="s">
        <v>903</v>
      </c>
      <c r="AA151" s="161" t="s">
        <v>903</v>
      </c>
      <c r="AB151" s="156" t="s">
        <v>53</v>
      </c>
      <c r="AC151" s="97" t="s">
        <v>53</v>
      </c>
      <c r="AD151" s="97" t="s">
        <v>53</v>
      </c>
      <c r="AE151" s="97" t="s">
        <v>53</v>
      </c>
      <c r="AF151" s="97" t="s">
        <v>53</v>
      </c>
      <c r="AG151" s="97" t="s">
        <v>53</v>
      </c>
      <c r="AH151" s="97"/>
      <c r="AI151" s="97"/>
      <c r="AJ151" s="104" t="s">
        <v>903</v>
      </c>
      <c r="AK151" s="104" t="s">
        <v>903</v>
      </c>
      <c r="AL151" s="104" t="s">
        <v>903</v>
      </c>
      <c r="AM151" s="161" t="s">
        <v>903</v>
      </c>
      <c r="AN151" s="141" t="s">
        <v>53</v>
      </c>
      <c r="AO151" s="97" t="s">
        <v>53</v>
      </c>
      <c r="AP151" s="97" t="s">
        <v>53</v>
      </c>
      <c r="AQ151" s="97" t="s">
        <v>53</v>
      </c>
      <c r="AR151" s="97" t="s">
        <v>53</v>
      </c>
      <c r="AS151" s="97"/>
      <c r="AT151" s="97"/>
      <c r="AU151" s="104" t="s">
        <v>903</v>
      </c>
      <c r="AV151" s="105" t="s">
        <v>903</v>
      </c>
      <c r="AW151" s="105" t="s">
        <v>903</v>
      </c>
      <c r="AX151" s="105" t="s">
        <v>903</v>
      </c>
    </row>
    <row r="152" spans="1:50" x14ac:dyDescent="0.25">
      <c r="A152" s="97" t="s">
        <v>293</v>
      </c>
      <c r="B152" s="98" t="s">
        <v>774</v>
      </c>
      <c r="C152" s="98"/>
      <c r="D152" s="98" t="s">
        <v>929</v>
      </c>
      <c r="E152" s="156" t="s">
        <v>53</v>
      </c>
      <c r="F152" s="97">
        <v>1</v>
      </c>
      <c r="G152" s="97">
        <v>3</v>
      </c>
      <c r="H152" s="97">
        <v>2</v>
      </c>
      <c r="I152" s="100">
        <v>1</v>
      </c>
      <c r="J152" s="100">
        <v>1</v>
      </c>
      <c r="K152" s="100">
        <v>1</v>
      </c>
      <c r="L152" s="100">
        <v>2</v>
      </c>
      <c r="M152" s="100">
        <v>3</v>
      </c>
      <c r="N152" s="100">
        <v>3</v>
      </c>
      <c r="O152" s="158"/>
      <c r="P152" s="156" t="s">
        <v>53</v>
      </c>
      <c r="Q152" s="97" t="s">
        <v>53</v>
      </c>
      <c r="R152" s="97" t="s">
        <v>53</v>
      </c>
      <c r="S152" s="97" t="s">
        <v>53</v>
      </c>
      <c r="T152" s="97" t="s">
        <v>53</v>
      </c>
      <c r="U152" s="97" t="s">
        <v>53</v>
      </c>
      <c r="V152" s="97"/>
      <c r="W152" s="97"/>
      <c r="X152" s="97"/>
      <c r="Y152" s="97"/>
      <c r="Z152" s="97"/>
      <c r="AA152" s="158"/>
      <c r="AB152" s="156" t="s">
        <v>53</v>
      </c>
      <c r="AC152" s="97" t="s">
        <v>53</v>
      </c>
      <c r="AD152" s="97" t="s">
        <v>53</v>
      </c>
      <c r="AE152" s="97">
        <v>1</v>
      </c>
      <c r="AF152" s="97" t="s">
        <v>53</v>
      </c>
      <c r="AG152" s="97" t="s">
        <v>53</v>
      </c>
      <c r="AH152" s="97"/>
      <c r="AI152" s="97"/>
      <c r="AJ152" s="97"/>
      <c r="AK152" s="97"/>
      <c r="AL152" s="97">
        <v>1</v>
      </c>
      <c r="AM152" s="158"/>
      <c r="AN152" s="141">
        <v>1</v>
      </c>
      <c r="AO152" s="97">
        <v>1</v>
      </c>
      <c r="AP152" s="97">
        <v>2</v>
      </c>
      <c r="AQ152" s="97">
        <v>2</v>
      </c>
      <c r="AR152" s="97">
        <v>1</v>
      </c>
      <c r="AS152" s="97">
        <v>1</v>
      </c>
      <c r="AT152" s="97">
        <v>1</v>
      </c>
      <c r="AU152" s="97">
        <v>2</v>
      </c>
      <c r="AV152" s="99">
        <v>3</v>
      </c>
      <c r="AW152" s="99">
        <v>2</v>
      </c>
      <c r="AX152" s="147"/>
    </row>
    <row r="153" spans="1:50" x14ac:dyDescent="0.25">
      <c r="A153" s="97" t="s">
        <v>295</v>
      </c>
      <c r="B153" s="98" t="s">
        <v>774</v>
      </c>
      <c r="C153" s="98"/>
      <c r="D153" s="98" t="s">
        <v>296</v>
      </c>
      <c r="E153" s="156" t="s">
        <v>53</v>
      </c>
      <c r="F153" s="97" t="s">
        <v>53</v>
      </c>
      <c r="G153" s="97" t="s">
        <v>53</v>
      </c>
      <c r="H153" s="97" t="s">
        <v>53</v>
      </c>
      <c r="I153" s="97" t="s">
        <v>53</v>
      </c>
      <c r="J153" s="97"/>
      <c r="K153" s="97">
        <v>1</v>
      </c>
      <c r="L153" s="97">
        <v>1</v>
      </c>
      <c r="M153" s="97">
        <v>2</v>
      </c>
      <c r="N153" s="97">
        <v>5</v>
      </c>
      <c r="O153" s="157">
        <v>2</v>
      </c>
      <c r="P153" s="156" t="s">
        <v>53</v>
      </c>
      <c r="Q153" s="97" t="s">
        <v>53</v>
      </c>
      <c r="R153" s="97" t="s">
        <v>53</v>
      </c>
      <c r="S153" s="97" t="s">
        <v>53</v>
      </c>
      <c r="T153" s="97" t="s">
        <v>53</v>
      </c>
      <c r="U153" s="97" t="s">
        <v>53</v>
      </c>
      <c r="V153" s="97"/>
      <c r="W153" s="97"/>
      <c r="X153" s="97"/>
      <c r="Y153" s="97"/>
      <c r="Z153" s="97"/>
      <c r="AA153" s="157"/>
      <c r="AB153" s="156" t="s">
        <v>53</v>
      </c>
      <c r="AC153" s="97" t="s">
        <v>53</v>
      </c>
      <c r="AD153" s="97" t="s">
        <v>53</v>
      </c>
      <c r="AE153" s="97" t="s">
        <v>53</v>
      </c>
      <c r="AF153" s="97" t="s">
        <v>53</v>
      </c>
      <c r="AG153" s="97" t="s">
        <v>53</v>
      </c>
      <c r="AH153" s="97"/>
      <c r="AI153" s="97"/>
      <c r="AJ153" s="97"/>
      <c r="AK153" s="97"/>
      <c r="AL153" s="97">
        <v>3</v>
      </c>
      <c r="AM153" s="157">
        <v>2</v>
      </c>
      <c r="AN153" s="141" t="s">
        <v>53</v>
      </c>
      <c r="AO153" s="97" t="s">
        <v>53</v>
      </c>
      <c r="AP153" s="97" t="s">
        <v>53</v>
      </c>
      <c r="AQ153" s="97" t="s">
        <v>53</v>
      </c>
      <c r="AR153" s="97" t="s">
        <v>53</v>
      </c>
      <c r="AS153" s="97"/>
      <c r="AT153" s="97">
        <v>1</v>
      </c>
      <c r="AU153" s="97">
        <v>1</v>
      </c>
      <c r="AV153" s="99">
        <v>2</v>
      </c>
      <c r="AW153" s="99">
        <v>2</v>
      </c>
      <c r="AX153" s="99"/>
    </row>
    <row r="154" spans="1:50" x14ac:dyDescent="0.25">
      <c r="A154" s="97" t="s">
        <v>297</v>
      </c>
      <c r="B154" s="98" t="s">
        <v>774</v>
      </c>
      <c r="C154" s="98"/>
      <c r="D154" s="98" t="s">
        <v>298</v>
      </c>
      <c r="E154" s="156" t="s">
        <v>53</v>
      </c>
      <c r="F154" s="97">
        <v>2</v>
      </c>
      <c r="G154" s="97" t="s">
        <v>53</v>
      </c>
      <c r="H154" s="97">
        <v>4</v>
      </c>
      <c r="I154" s="100">
        <v>3</v>
      </c>
      <c r="J154" s="100">
        <v>2</v>
      </c>
      <c r="K154" s="100"/>
      <c r="L154" s="100"/>
      <c r="M154" s="100">
        <v>3</v>
      </c>
      <c r="N154" s="100">
        <v>4</v>
      </c>
      <c r="O154" s="158">
        <v>2</v>
      </c>
      <c r="P154" s="156" t="s">
        <v>53</v>
      </c>
      <c r="Q154" s="97" t="s">
        <v>53</v>
      </c>
      <c r="R154" s="97" t="s">
        <v>53</v>
      </c>
      <c r="S154" s="97" t="s">
        <v>53</v>
      </c>
      <c r="T154" s="97" t="s">
        <v>53</v>
      </c>
      <c r="U154" s="97" t="s">
        <v>53</v>
      </c>
      <c r="V154" s="97"/>
      <c r="W154" s="97"/>
      <c r="X154" s="97"/>
      <c r="Y154" s="97"/>
      <c r="Z154" s="97"/>
      <c r="AA154" s="158"/>
      <c r="AB154" s="156">
        <v>4</v>
      </c>
      <c r="AC154" s="97">
        <v>2</v>
      </c>
      <c r="AD154" s="97">
        <v>2</v>
      </c>
      <c r="AE154" s="97" t="s">
        <v>53</v>
      </c>
      <c r="AF154" s="97">
        <v>3</v>
      </c>
      <c r="AG154" s="97">
        <v>2</v>
      </c>
      <c r="AH154" s="97">
        <v>2</v>
      </c>
      <c r="AI154" s="97"/>
      <c r="AJ154" s="97"/>
      <c r="AK154" s="97">
        <v>1</v>
      </c>
      <c r="AL154" s="97">
        <v>1</v>
      </c>
      <c r="AM154" s="158">
        <v>2</v>
      </c>
      <c r="AN154" s="141" t="s">
        <v>53</v>
      </c>
      <c r="AO154" s="97" t="s">
        <v>53</v>
      </c>
      <c r="AP154" s="97" t="s">
        <v>53</v>
      </c>
      <c r="AQ154" s="97">
        <v>1</v>
      </c>
      <c r="AR154" s="97">
        <v>1</v>
      </c>
      <c r="AS154" s="97"/>
      <c r="AT154" s="97"/>
      <c r="AU154" s="97"/>
      <c r="AV154" s="99">
        <v>2</v>
      </c>
      <c r="AW154" s="99">
        <v>3</v>
      </c>
      <c r="AX154" s="147"/>
    </row>
    <row r="155" spans="1:50" x14ac:dyDescent="0.25">
      <c r="A155" s="97" t="s">
        <v>299</v>
      </c>
      <c r="B155" s="98" t="s">
        <v>774</v>
      </c>
      <c r="C155" s="98"/>
      <c r="D155" s="98" t="s">
        <v>802</v>
      </c>
      <c r="E155" s="156" t="s">
        <v>53</v>
      </c>
      <c r="F155" s="97" t="s">
        <v>53</v>
      </c>
      <c r="G155" s="97" t="s">
        <v>53</v>
      </c>
      <c r="H155" s="97" t="s">
        <v>53</v>
      </c>
      <c r="I155" s="97" t="s">
        <v>53</v>
      </c>
      <c r="J155" s="97"/>
      <c r="K155" s="97"/>
      <c r="L155" s="104" t="s">
        <v>903</v>
      </c>
      <c r="M155" s="104" t="s">
        <v>903</v>
      </c>
      <c r="N155" s="104" t="s">
        <v>903</v>
      </c>
      <c r="O155" s="161" t="s">
        <v>903</v>
      </c>
      <c r="P155" s="156" t="s">
        <v>53</v>
      </c>
      <c r="Q155" s="97" t="s">
        <v>53</v>
      </c>
      <c r="R155" s="97" t="s">
        <v>53</v>
      </c>
      <c r="S155" s="97" t="s">
        <v>53</v>
      </c>
      <c r="T155" s="97" t="s">
        <v>53</v>
      </c>
      <c r="U155" s="97" t="s">
        <v>53</v>
      </c>
      <c r="V155" s="97"/>
      <c r="W155" s="97"/>
      <c r="X155" s="104" t="s">
        <v>903</v>
      </c>
      <c r="Y155" s="104" t="s">
        <v>903</v>
      </c>
      <c r="Z155" s="104" t="s">
        <v>903</v>
      </c>
      <c r="AA155" s="161" t="s">
        <v>903</v>
      </c>
      <c r="AB155" s="156" t="s">
        <v>53</v>
      </c>
      <c r="AC155" s="97" t="s">
        <v>53</v>
      </c>
      <c r="AD155" s="97" t="s">
        <v>53</v>
      </c>
      <c r="AE155" s="97" t="s">
        <v>53</v>
      </c>
      <c r="AF155" s="97" t="s">
        <v>53</v>
      </c>
      <c r="AG155" s="97" t="s">
        <v>53</v>
      </c>
      <c r="AH155" s="97"/>
      <c r="AI155" s="97"/>
      <c r="AJ155" s="104" t="s">
        <v>903</v>
      </c>
      <c r="AK155" s="104" t="s">
        <v>903</v>
      </c>
      <c r="AL155" s="104" t="s">
        <v>903</v>
      </c>
      <c r="AM155" s="161" t="s">
        <v>903</v>
      </c>
      <c r="AN155" s="141" t="s">
        <v>53</v>
      </c>
      <c r="AO155" s="97" t="s">
        <v>53</v>
      </c>
      <c r="AP155" s="97" t="s">
        <v>53</v>
      </c>
      <c r="AQ155" s="97" t="s">
        <v>53</v>
      </c>
      <c r="AR155" s="97" t="s">
        <v>53</v>
      </c>
      <c r="AS155" s="97"/>
      <c r="AT155" s="97"/>
      <c r="AU155" s="104" t="s">
        <v>903</v>
      </c>
      <c r="AV155" s="105" t="s">
        <v>903</v>
      </c>
      <c r="AW155" s="105" t="s">
        <v>903</v>
      </c>
      <c r="AX155" s="105" t="s">
        <v>903</v>
      </c>
    </row>
    <row r="156" spans="1:50" x14ac:dyDescent="0.25">
      <c r="A156" s="101"/>
      <c r="B156" s="102" t="s">
        <v>774</v>
      </c>
      <c r="C156" s="102" t="s">
        <v>154</v>
      </c>
      <c r="D156" s="102"/>
      <c r="E156" s="159" t="s">
        <v>53</v>
      </c>
      <c r="F156" s="101" t="s">
        <v>53</v>
      </c>
      <c r="G156" s="101">
        <v>1</v>
      </c>
      <c r="H156" s="101" t="s">
        <v>53</v>
      </c>
      <c r="I156" s="101" t="s">
        <v>53</v>
      </c>
      <c r="J156" s="101"/>
      <c r="K156" s="101"/>
      <c r="L156" s="101"/>
      <c r="M156" s="101"/>
      <c r="N156" s="101"/>
      <c r="O156" s="160"/>
      <c r="P156" s="159" t="s">
        <v>53</v>
      </c>
      <c r="Q156" s="101" t="s">
        <v>53</v>
      </c>
      <c r="R156" s="101" t="s">
        <v>53</v>
      </c>
      <c r="S156" s="101" t="s">
        <v>53</v>
      </c>
      <c r="T156" s="101" t="s">
        <v>53</v>
      </c>
      <c r="U156" s="101" t="s">
        <v>53</v>
      </c>
      <c r="V156" s="101"/>
      <c r="W156" s="101"/>
      <c r="X156" s="101"/>
      <c r="Y156" s="101"/>
      <c r="Z156" s="101"/>
      <c r="AA156" s="160"/>
      <c r="AB156" s="159" t="s">
        <v>53</v>
      </c>
      <c r="AC156" s="101" t="s">
        <v>53</v>
      </c>
      <c r="AD156" s="101" t="s">
        <v>53</v>
      </c>
      <c r="AE156" s="101" t="s">
        <v>53</v>
      </c>
      <c r="AF156" s="101" t="s">
        <v>53</v>
      </c>
      <c r="AG156" s="101" t="s">
        <v>53</v>
      </c>
      <c r="AH156" s="101"/>
      <c r="AI156" s="101"/>
      <c r="AJ156" s="101"/>
      <c r="AK156" s="101"/>
      <c r="AL156" s="101"/>
      <c r="AM156" s="160"/>
      <c r="AN156" s="142" t="s">
        <v>53</v>
      </c>
      <c r="AO156" s="101" t="s">
        <v>53</v>
      </c>
      <c r="AP156" s="101">
        <v>1</v>
      </c>
      <c r="AQ156" s="101" t="s">
        <v>53</v>
      </c>
      <c r="AR156" s="101" t="s">
        <v>53</v>
      </c>
      <c r="AS156" s="101"/>
      <c r="AT156" s="101"/>
      <c r="AU156" s="101"/>
      <c r="AV156" s="103"/>
      <c r="AW156" s="103"/>
      <c r="AX156" s="103"/>
    </row>
    <row r="157" spans="1:50" x14ac:dyDescent="0.25">
      <c r="A157" s="97" t="s">
        <v>301</v>
      </c>
      <c r="B157" s="98" t="s">
        <v>774</v>
      </c>
      <c r="C157" s="98"/>
      <c r="D157" s="98" t="s">
        <v>302</v>
      </c>
      <c r="E157" s="156" t="s">
        <v>53</v>
      </c>
      <c r="F157" s="97" t="s">
        <v>53</v>
      </c>
      <c r="G157" s="97" t="s">
        <v>53</v>
      </c>
      <c r="H157" s="97" t="s">
        <v>53</v>
      </c>
      <c r="I157" s="97" t="s">
        <v>53</v>
      </c>
      <c r="J157" s="97"/>
      <c r="K157" s="97"/>
      <c r="L157" s="97"/>
      <c r="M157" s="97"/>
      <c r="N157" s="97"/>
      <c r="O157" s="157"/>
      <c r="P157" s="156" t="s">
        <v>53</v>
      </c>
      <c r="Q157" s="97" t="s">
        <v>53</v>
      </c>
      <c r="R157" s="97" t="s">
        <v>53</v>
      </c>
      <c r="S157" s="97" t="s">
        <v>53</v>
      </c>
      <c r="T157" s="97" t="s">
        <v>53</v>
      </c>
      <c r="U157" s="97" t="s">
        <v>53</v>
      </c>
      <c r="V157" s="97"/>
      <c r="W157" s="97"/>
      <c r="X157" s="97"/>
      <c r="Y157" s="97"/>
      <c r="Z157" s="97"/>
      <c r="AA157" s="157"/>
      <c r="AB157" s="156" t="s">
        <v>53</v>
      </c>
      <c r="AC157" s="97" t="s">
        <v>53</v>
      </c>
      <c r="AD157" s="97" t="s">
        <v>53</v>
      </c>
      <c r="AE157" s="97" t="s">
        <v>53</v>
      </c>
      <c r="AF157" s="97" t="s">
        <v>53</v>
      </c>
      <c r="AG157" s="97" t="s">
        <v>53</v>
      </c>
      <c r="AH157" s="97"/>
      <c r="AI157" s="97"/>
      <c r="AJ157" s="97"/>
      <c r="AK157" s="97"/>
      <c r="AL157" s="97"/>
      <c r="AM157" s="157"/>
      <c r="AN157" s="141" t="s">
        <v>53</v>
      </c>
      <c r="AO157" s="97" t="s">
        <v>53</v>
      </c>
      <c r="AP157" s="97" t="s">
        <v>53</v>
      </c>
      <c r="AQ157" s="97" t="s">
        <v>53</v>
      </c>
      <c r="AR157" s="97" t="s">
        <v>53</v>
      </c>
      <c r="AS157" s="97"/>
      <c r="AT157" s="97"/>
      <c r="AU157" s="97"/>
      <c r="AV157" s="99"/>
      <c r="AW157" s="99"/>
      <c r="AX157" s="99"/>
    </row>
    <row r="158" spans="1:50" x14ac:dyDescent="0.25">
      <c r="A158" s="97" t="s">
        <v>303</v>
      </c>
      <c r="B158" s="98" t="s">
        <v>774</v>
      </c>
      <c r="C158" s="98"/>
      <c r="D158" s="98" t="s">
        <v>304</v>
      </c>
      <c r="E158" s="156" t="s">
        <v>53</v>
      </c>
      <c r="F158" s="97">
        <v>4</v>
      </c>
      <c r="G158" s="97">
        <v>7</v>
      </c>
      <c r="H158" s="97">
        <v>2</v>
      </c>
      <c r="I158" s="100">
        <v>1</v>
      </c>
      <c r="J158" s="100">
        <v>5</v>
      </c>
      <c r="K158" s="100">
        <v>9</v>
      </c>
      <c r="L158" s="100">
        <v>17</v>
      </c>
      <c r="M158" s="100">
        <v>15</v>
      </c>
      <c r="N158" s="100">
        <v>12</v>
      </c>
      <c r="O158" s="158">
        <v>14</v>
      </c>
      <c r="P158" s="156" t="s">
        <v>53</v>
      </c>
      <c r="Q158" s="97" t="s">
        <v>53</v>
      </c>
      <c r="R158" s="97" t="s">
        <v>53</v>
      </c>
      <c r="S158" s="97" t="s">
        <v>53</v>
      </c>
      <c r="T158" s="97" t="s">
        <v>53</v>
      </c>
      <c r="U158" s="97" t="s">
        <v>53</v>
      </c>
      <c r="V158" s="97"/>
      <c r="W158" s="97"/>
      <c r="X158" s="97"/>
      <c r="Y158" s="97"/>
      <c r="Z158" s="97"/>
      <c r="AA158" s="158"/>
      <c r="AB158" s="156" t="s">
        <v>53</v>
      </c>
      <c r="AC158" s="97" t="s">
        <v>53</v>
      </c>
      <c r="AD158" s="97" t="s">
        <v>53</v>
      </c>
      <c r="AE158" s="97" t="s">
        <v>53</v>
      </c>
      <c r="AF158" s="97" t="s">
        <v>53</v>
      </c>
      <c r="AG158" s="97" t="s">
        <v>53</v>
      </c>
      <c r="AH158" s="97"/>
      <c r="AI158" s="97"/>
      <c r="AJ158" s="97"/>
      <c r="AK158" s="97"/>
      <c r="AL158" s="97"/>
      <c r="AM158" s="158"/>
      <c r="AN158" s="141">
        <v>4</v>
      </c>
      <c r="AO158" s="97">
        <v>4</v>
      </c>
      <c r="AP158" s="97">
        <v>7</v>
      </c>
      <c r="AQ158" s="97">
        <v>2</v>
      </c>
      <c r="AR158" s="97">
        <v>1</v>
      </c>
      <c r="AS158" s="97">
        <v>5</v>
      </c>
      <c r="AT158" s="97">
        <v>9</v>
      </c>
      <c r="AU158" s="97">
        <v>17</v>
      </c>
      <c r="AV158" s="99">
        <v>15</v>
      </c>
      <c r="AW158" s="99">
        <v>12</v>
      </c>
      <c r="AX158" s="147">
        <v>14</v>
      </c>
    </row>
    <row r="159" spans="1:50" x14ac:dyDescent="0.25">
      <c r="A159" s="97" t="s">
        <v>305</v>
      </c>
      <c r="B159" s="98" t="s">
        <v>774</v>
      </c>
      <c r="C159" s="98"/>
      <c r="D159" s="98" t="s">
        <v>306</v>
      </c>
      <c r="E159" s="156" t="s">
        <v>53</v>
      </c>
      <c r="F159" s="97">
        <v>2</v>
      </c>
      <c r="G159" s="97">
        <v>3</v>
      </c>
      <c r="H159" s="97">
        <v>1</v>
      </c>
      <c r="I159" s="100">
        <v>2</v>
      </c>
      <c r="J159" s="100"/>
      <c r="K159" s="100"/>
      <c r="L159" s="100"/>
      <c r="M159" s="100">
        <v>1</v>
      </c>
      <c r="N159" s="100"/>
      <c r="O159" s="158"/>
      <c r="P159" s="156" t="s">
        <v>53</v>
      </c>
      <c r="Q159" s="97" t="s">
        <v>53</v>
      </c>
      <c r="R159" s="97" t="s">
        <v>53</v>
      </c>
      <c r="S159" s="97" t="s">
        <v>53</v>
      </c>
      <c r="T159" s="97" t="s">
        <v>53</v>
      </c>
      <c r="U159" s="97" t="s">
        <v>53</v>
      </c>
      <c r="V159" s="97"/>
      <c r="W159" s="97"/>
      <c r="X159" s="97"/>
      <c r="Y159" s="97"/>
      <c r="Z159" s="97"/>
      <c r="AA159" s="158"/>
      <c r="AB159" s="156" t="s">
        <v>53</v>
      </c>
      <c r="AC159" s="97" t="s">
        <v>53</v>
      </c>
      <c r="AD159" s="97" t="s">
        <v>53</v>
      </c>
      <c r="AE159" s="97">
        <v>1</v>
      </c>
      <c r="AF159" s="97" t="s">
        <v>53</v>
      </c>
      <c r="AG159" s="97" t="s">
        <v>53</v>
      </c>
      <c r="AH159" s="97"/>
      <c r="AI159" s="97"/>
      <c r="AJ159" s="97"/>
      <c r="AK159" s="97"/>
      <c r="AL159" s="97"/>
      <c r="AM159" s="158"/>
      <c r="AN159" s="141">
        <v>1</v>
      </c>
      <c r="AO159" s="97">
        <v>2</v>
      </c>
      <c r="AP159" s="97">
        <v>2</v>
      </c>
      <c r="AQ159" s="97">
        <v>1</v>
      </c>
      <c r="AR159" s="97">
        <v>2</v>
      </c>
      <c r="AS159" s="97"/>
      <c r="AT159" s="97"/>
      <c r="AU159" s="97"/>
      <c r="AV159" s="99">
        <v>1</v>
      </c>
      <c r="AW159" s="99"/>
      <c r="AX159" s="147"/>
    </row>
    <row r="160" spans="1:50" x14ac:dyDescent="0.25">
      <c r="A160" s="97" t="s">
        <v>307</v>
      </c>
      <c r="B160" s="98" t="s">
        <v>774</v>
      </c>
      <c r="C160" s="98"/>
      <c r="D160" s="98" t="s">
        <v>308</v>
      </c>
      <c r="E160" s="156" t="s">
        <v>53</v>
      </c>
      <c r="F160" s="97" t="s">
        <v>53</v>
      </c>
      <c r="G160" s="97" t="s">
        <v>53</v>
      </c>
      <c r="H160" s="97" t="s">
        <v>53</v>
      </c>
      <c r="I160" s="100">
        <v>1</v>
      </c>
      <c r="J160" s="100"/>
      <c r="K160" s="100">
        <v>1</v>
      </c>
      <c r="L160" s="100"/>
      <c r="M160" s="100"/>
      <c r="N160" s="100">
        <v>2</v>
      </c>
      <c r="O160" s="158">
        <v>2</v>
      </c>
      <c r="P160" s="156" t="s">
        <v>53</v>
      </c>
      <c r="Q160" s="97" t="s">
        <v>53</v>
      </c>
      <c r="R160" s="97" t="s">
        <v>53</v>
      </c>
      <c r="S160" s="97" t="s">
        <v>53</v>
      </c>
      <c r="T160" s="97" t="s">
        <v>53</v>
      </c>
      <c r="U160" s="97" t="s">
        <v>53</v>
      </c>
      <c r="V160" s="97"/>
      <c r="W160" s="97"/>
      <c r="X160" s="97"/>
      <c r="Y160" s="97"/>
      <c r="Z160" s="97"/>
      <c r="AA160" s="158"/>
      <c r="AB160" s="156" t="s">
        <v>53</v>
      </c>
      <c r="AC160" s="97" t="s">
        <v>53</v>
      </c>
      <c r="AD160" s="97" t="s">
        <v>53</v>
      </c>
      <c r="AE160" s="97" t="s">
        <v>53</v>
      </c>
      <c r="AF160" s="97" t="s">
        <v>53</v>
      </c>
      <c r="AG160" s="97" t="s">
        <v>53</v>
      </c>
      <c r="AH160" s="97"/>
      <c r="AI160" s="97"/>
      <c r="AJ160" s="97"/>
      <c r="AK160" s="97"/>
      <c r="AL160" s="97"/>
      <c r="AM160" s="158"/>
      <c r="AN160" s="141" t="s">
        <v>53</v>
      </c>
      <c r="AO160" s="97" t="s">
        <v>53</v>
      </c>
      <c r="AP160" s="97" t="s">
        <v>53</v>
      </c>
      <c r="AQ160" s="97" t="s">
        <v>53</v>
      </c>
      <c r="AR160" s="100">
        <v>1</v>
      </c>
      <c r="AS160" s="100"/>
      <c r="AT160" s="100">
        <v>1</v>
      </c>
      <c r="AU160" s="97"/>
      <c r="AV160" s="99"/>
      <c r="AW160" s="99">
        <v>2</v>
      </c>
      <c r="AX160" s="147">
        <v>2</v>
      </c>
    </row>
    <row r="161" spans="1:50" x14ac:dyDescent="0.25">
      <c r="A161" s="97" t="s">
        <v>311</v>
      </c>
      <c r="B161" s="98" t="s">
        <v>774</v>
      </c>
      <c r="C161" s="98"/>
      <c r="D161" s="98" t="s">
        <v>312</v>
      </c>
      <c r="E161" s="156" t="s">
        <v>53</v>
      </c>
      <c r="F161" s="97">
        <v>5</v>
      </c>
      <c r="G161" s="97" t="s">
        <v>53</v>
      </c>
      <c r="H161" s="97">
        <v>9</v>
      </c>
      <c r="I161" s="100">
        <v>1</v>
      </c>
      <c r="J161" s="100">
        <v>5</v>
      </c>
      <c r="K161" s="100">
        <v>16</v>
      </c>
      <c r="L161" s="100">
        <v>14</v>
      </c>
      <c r="M161" s="100">
        <v>13</v>
      </c>
      <c r="N161" s="100">
        <v>23</v>
      </c>
      <c r="O161" s="158">
        <v>43</v>
      </c>
      <c r="P161" s="156">
        <v>3</v>
      </c>
      <c r="Q161" s="97">
        <v>3</v>
      </c>
      <c r="R161" s="97">
        <v>1</v>
      </c>
      <c r="S161" s="97" t="s">
        <v>53</v>
      </c>
      <c r="T161" s="97">
        <v>4</v>
      </c>
      <c r="U161" s="97" t="s">
        <v>53</v>
      </c>
      <c r="V161" s="97">
        <v>2</v>
      </c>
      <c r="W161" s="97">
        <v>9</v>
      </c>
      <c r="X161" s="97">
        <v>9</v>
      </c>
      <c r="Y161" s="97">
        <v>9</v>
      </c>
      <c r="Z161" s="97">
        <v>10</v>
      </c>
      <c r="AA161" s="158">
        <v>15</v>
      </c>
      <c r="AB161" s="156">
        <v>2</v>
      </c>
      <c r="AC161" s="97">
        <v>2</v>
      </c>
      <c r="AD161" s="97">
        <v>1</v>
      </c>
      <c r="AE161" s="97" t="s">
        <v>53</v>
      </c>
      <c r="AF161" s="97" t="s">
        <v>53</v>
      </c>
      <c r="AG161" s="97" t="s">
        <v>53</v>
      </c>
      <c r="AH161" s="97"/>
      <c r="AI161" s="97">
        <v>4</v>
      </c>
      <c r="AJ161" s="97">
        <v>1</v>
      </c>
      <c r="AK161" s="97">
        <v>3</v>
      </c>
      <c r="AL161" s="97">
        <v>9</v>
      </c>
      <c r="AM161" s="158">
        <v>19</v>
      </c>
      <c r="AN161" s="141">
        <v>2</v>
      </c>
      <c r="AO161" s="97">
        <v>3</v>
      </c>
      <c r="AP161" s="97" t="s">
        <v>53</v>
      </c>
      <c r="AQ161" s="97">
        <v>5</v>
      </c>
      <c r="AR161" s="97">
        <v>1</v>
      </c>
      <c r="AS161" s="97"/>
      <c r="AT161" s="97">
        <v>3</v>
      </c>
      <c r="AU161" s="97">
        <v>4</v>
      </c>
      <c r="AV161" s="99">
        <v>1</v>
      </c>
      <c r="AW161" s="99">
        <v>4</v>
      </c>
      <c r="AX161" s="147">
        <v>9</v>
      </c>
    </row>
    <row r="162" spans="1:50" x14ac:dyDescent="0.25">
      <c r="A162" s="97" t="s">
        <v>309</v>
      </c>
      <c r="B162" s="98" t="s">
        <v>774</v>
      </c>
      <c r="C162" s="98"/>
      <c r="D162" s="98" t="s">
        <v>310</v>
      </c>
      <c r="E162" s="156" t="s">
        <v>53</v>
      </c>
      <c r="F162" s="97" t="s">
        <v>53</v>
      </c>
      <c r="G162" s="97">
        <v>5</v>
      </c>
      <c r="H162" s="97">
        <v>3</v>
      </c>
      <c r="I162" s="100">
        <v>5</v>
      </c>
      <c r="J162" s="100"/>
      <c r="K162" s="100"/>
      <c r="L162" s="100"/>
      <c r="M162" s="100"/>
      <c r="N162" s="100">
        <v>1</v>
      </c>
      <c r="O162" s="158">
        <v>1</v>
      </c>
      <c r="P162" s="156" t="s">
        <v>53</v>
      </c>
      <c r="Q162" s="97" t="s">
        <v>53</v>
      </c>
      <c r="R162" s="97" t="s">
        <v>53</v>
      </c>
      <c r="S162" s="97">
        <v>3</v>
      </c>
      <c r="T162" s="97" t="s">
        <v>53</v>
      </c>
      <c r="U162" s="100">
        <v>1</v>
      </c>
      <c r="V162" s="100"/>
      <c r="W162" s="100"/>
      <c r="X162" s="100"/>
      <c r="Y162" s="100"/>
      <c r="Z162" s="100"/>
      <c r="AA162" s="158"/>
      <c r="AB162" s="156" t="s">
        <v>53</v>
      </c>
      <c r="AC162" s="97" t="s">
        <v>53</v>
      </c>
      <c r="AD162" s="97" t="s">
        <v>53</v>
      </c>
      <c r="AE162" s="97">
        <v>2</v>
      </c>
      <c r="AF162" s="97" t="s">
        <v>53</v>
      </c>
      <c r="AG162" s="97" t="s">
        <v>53</v>
      </c>
      <c r="AH162" s="97">
        <v>2</v>
      </c>
      <c r="AI162" s="97"/>
      <c r="AJ162" s="97"/>
      <c r="AK162" s="97"/>
      <c r="AL162" s="97"/>
      <c r="AM162" s="158"/>
      <c r="AN162" s="141" t="s">
        <v>53</v>
      </c>
      <c r="AO162" s="97" t="s">
        <v>53</v>
      </c>
      <c r="AP162" s="97" t="s">
        <v>53</v>
      </c>
      <c r="AQ162" s="97">
        <v>3</v>
      </c>
      <c r="AR162" s="97">
        <v>4</v>
      </c>
      <c r="AS162" s="97">
        <v>1</v>
      </c>
      <c r="AT162" s="97"/>
      <c r="AU162" s="97"/>
      <c r="AV162" s="99"/>
      <c r="AW162" s="99">
        <v>1</v>
      </c>
      <c r="AX162" s="147">
        <v>1</v>
      </c>
    </row>
    <row r="163" spans="1:50" x14ac:dyDescent="0.25">
      <c r="A163" s="97" t="s">
        <v>313</v>
      </c>
      <c r="B163" s="98" t="s">
        <v>774</v>
      </c>
      <c r="C163" s="98"/>
      <c r="D163" s="98" t="s">
        <v>314</v>
      </c>
      <c r="E163" s="156" t="s">
        <v>53</v>
      </c>
      <c r="F163" s="97" t="s">
        <v>53</v>
      </c>
      <c r="G163" s="97">
        <v>1</v>
      </c>
      <c r="H163" s="97" t="s">
        <v>53</v>
      </c>
      <c r="I163" s="100">
        <v>2</v>
      </c>
      <c r="J163" s="100">
        <v>6</v>
      </c>
      <c r="K163" s="100"/>
      <c r="L163" s="100">
        <v>1</v>
      </c>
      <c r="M163" s="100">
        <v>5</v>
      </c>
      <c r="N163" s="100">
        <v>1</v>
      </c>
      <c r="O163" s="158"/>
      <c r="P163" s="156" t="s">
        <v>53</v>
      </c>
      <c r="Q163" s="97" t="s">
        <v>53</v>
      </c>
      <c r="R163" s="97" t="s">
        <v>53</v>
      </c>
      <c r="S163" s="97" t="s">
        <v>53</v>
      </c>
      <c r="T163" s="97" t="s">
        <v>53</v>
      </c>
      <c r="U163" s="100">
        <v>1</v>
      </c>
      <c r="V163" s="100"/>
      <c r="W163" s="100"/>
      <c r="X163" s="100"/>
      <c r="Y163" s="100">
        <v>1</v>
      </c>
      <c r="Z163" s="100">
        <v>1</v>
      </c>
      <c r="AA163" s="158"/>
      <c r="AB163" s="156" t="s">
        <v>53</v>
      </c>
      <c r="AC163" s="97" t="s">
        <v>53</v>
      </c>
      <c r="AD163" s="97" t="s">
        <v>53</v>
      </c>
      <c r="AE163" s="97" t="s">
        <v>53</v>
      </c>
      <c r="AF163" s="97" t="s">
        <v>53</v>
      </c>
      <c r="AG163" s="97" t="s">
        <v>53</v>
      </c>
      <c r="AH163" s="97"/>
      <c r="AI163" s="97"/>
      <c r="AJ163" s="97"/>
      <c r="AK163" s="97"/>
      <c r="AL163" s="97"/>
      <c r="AM163" s="158"/>
      <c r="AN163" s="141" t="s">
        <v>53</v>
      </c>
      <c r="AO163" s="97" t="s">
        <v>53</v>
      </c>
      <c r="AP163" s="97">
        <v>1</v>
      </c>
      <c r="AQ163" s="97" t="s">
        <v>53</v>
      </c>
      <c r="AR163" s="97">
        <v>1</v>
      </c>
      <c r="AS163" s="97">
        <v>6</v>
      </c>
      <c r="AT163" s="97"/>
      <c r="AU163" s="97">
        <v>1</v>
      </c>
      <c r="AV163" s="99">
        <v>4</v>
      </c>
      <c r="AW163" s="99"/>
      <c r="AX163" s="147"/>
    </row>
    <row r="164" spans="1:50" x14ac:dyDescent="0.25">
      <c r="A164" s="101"/>
      <c r="B164" s="102" t="s">
        <v>774</v>
      </c>
      <c r="C164" s="102" t="s">
        <v>316</v>
      </c>
      <c r="D164" s="102"/>
      <c r="E164" s="159" t="s">
        <v>53</v>
      </c>
      <c r="F164" s="101" t="s">
        <v>53</v>
      </c>
      <c r="G164" s="101" t="s">
        <v>53</v>
      </c>
      <c r="H164" s="101" t="s">
        <v>53</v>
      </c>
      <c r="I164" s="101" t="s">
        <v>53</v>
      </c>
      <c r="J164" s="101"/>
      <c r="K164" s="101"/>
      <c r="L164" s="101"/>
      <c r="M164" s="101"/>
      <c r="N164" s="101"/>
      <c r="O164" s="160"/>
      <c r="P164" s="159" t="s">
        <v>53</v>
      </c>
      <c r="Q164" s="101" t="s">
        <v>53</v>
      </c>
      <c r="R164" s="101" t="s">
        <v>53</v>
      </c>
      <c r="S164" s="101" t="s">
        <v>53</v>
      </c>
      <c r="T164" s="101" t="s">
        <v>53</v>
      </c>
      <c r="U164" s="101" t="s">
        <v>53</v>
      </c>
      <c r="V164" s="101"/>
      <c r="W164" s="101"/>
      <c r="X164" s="101"/>
      <c r="Y164" s="101"/>
      <c r="Z164" s="101"/>
      <c r="AA164" s="160"/>
      <c r="AB164" s="159" t="s">
        <v>53</v>
      </c>
      <c r="AC164" s="101" t="s">
        <v>53</v>
      </c>
      <c r="AD164" s="101" t="s">
        <v>53</v>
      </c>
      <c r="AE164" s="101" t="s">
        <v>53</v>
      </c>
      <c r="AF164" s="101" t="s">
        <v>53</v>
      </c>
      <c r="AG164" s="101" t="s">
        <v>53</v>
      </c>
      <c r="AH164" s="101"/>
      <c r="AI164" s="101"/>
      <c r="AJ164" s="101"/>
      <c r="AK164" s="101"/>
      <c r="AL164" s="101"/>
      <c r="AM164" s="160"/>
      <c r="AN164" s="142" t="s">
        <v>53</v>
      </c>
      <c r="AO164" s="101" t="s">
        <v>53</v>
      </c>
      <c r="AP164" s="101" t="s">
        <v>53</v>
      </c>
      <c r="AQ164" s="101" t="s">
        <v>53</v>
      </c>
      <c r="AR164" s="101" t="s">
        <v>53</v>
      </c>
      <c r="AS164" s="101"/>
      <c r="AT164" s="101"/>
      <c r="AU164" s="101"/>
      <c r="AV164" s="103"/>
      <c r="AW164" s="103"/>
      <c r="AX164" s="103"/>
    </row>
    <row r="165" spans="1:50" x14ac:dyDescent="0.25">
      <c r="A165" s="97" t="s">
        <v>317</v>
      </c>
      <c r="B165" s="98" t="s">
        <v>774</v>
      </c>
      <c r="C165" s="98"/>
      <c r="D165" s="98" t="s">
        <v>930</v>
      </c>
      <c r="E165" s="156">
        <v>0</v>
      </c>
      <c r="F165" s="97">
        <v>6</v>
      </c>
      <c r="G165" s="97">
        <v>12</v>
      </c>
      <c r="H165" s="97">
        <v>7</v>
      </c>
      <c r="I165" s="97">
        <v>5</v>
      </c>
      <c r="J165" s="97">
        <v>5</v>
      </c>
      <c r="K165" s="97">
        <v>6</v>
      </c>
      <c r="L165" s="97">
        <v>9</v>
      </c>
      <c r="M165" s="97">
        <v>15</v>
      </c>
      <c r="N165" s="97">
        <v>8</v>
      </c>
      <c r="O165" s="157">
        <v>11</v>
      </c>
      <c r="P165" s="156">
        <v>3</v>
      </c>
      <c r="Q165" s="97">
        <v>1</v>
      </c>
      <c r="R165" s="97">
        <v>0</v>
      </c>
      <c r="S165" s="97">
        <v>2</v>
      </c>
      <c r="T165" s="97">
        <v>5</v>
      </c>
      <c r="U165" s="97">
        <v>2</v>
      </c>
      <c r="V165" s="97">
        <v>2</v>
      </c>
      <c r="W165" s="97">
        <v>1</v>
      </c>
      <c r="X165" s="97">
        <v>2</v>
      </c>
      <c r="Y165" s="97">
        <v>4</v>
      </c>
      <c r="Z165" s="97">
        <v>0</v>
      </c>
      <c r="AA165" s="157">
        <v>2</v>
      </c>
      <c r="AB165" s="156">
        <v>5</v>
      </c>
      <c r="AC165" s="97">
        <v>2</v>
      </c>
      <c r="AD165" s="97">
        <v>4</v>
      </c>
      <c r="AE165" s="97">
        <v>3</v>
      </c>
      <c r="AF165" s="97">
        <v>1</v>
      </c>
      <c r="AG165" s="97">
        <v>0</v>
      </c>
      <c r="AH165" s="97">
        <v>1</v>
      </c>
      <c r="AI165" s="97">
        <v>0</v>
      </c>
      <c r="AJ165" s="97">
        <v>3</v>
      </c>
      <c r="AK165" s="97">
        <v>1</v>
      </c>
      <c r="AL165" s="97">
        <v>2</v>
      </c>
      <c r="AM165" s="157">
        <v>1</v>
      </c>
      <c r="AN165" s="141">
        <v>6</v>
      </c>
      <c r="AO165" s="97">
        <v>2</v>
      </c>
      <c r="AP165" s="97">
        <v>7</v>
      </c>
      <c r="AQ165" s="97">
        <v>1</v>
      </c>
      <c r="AR165" s="97">
        <v>3</v>
      </c>
      <c r="AS165" s="97">
        <v>2</v>
      </c>
      <c r="AT165" s="97">
        <v>5</v>
      </c>
      <c r="AU165" s="97">
        <v>4</v>
      </c>
      <c r="AV165" s="99">
        <v>10</v>
      </c>
      <c r="AW165" s="99">
        <v>6</v>
      </c>
      <c r="AX165" s="99">
        <v>8</v>
      </c>
    </row>
    <row r="166" spans="1:50" x14ac:dyDescent="0.25">
      <c r="A166" s="97" t="s">
        <v>319</v>
      </c>
      <c r="B166" s="98" t="s">
        <v>774</v>
      </c>
      <c r="C166" s="98"/>
      <c r="D166" s="98" t="s">
        <v>931</v>
      </c>
      <c r="E166" s="156">
        <v>0</v>
      </c>
      <c r="F166" s="97">
        <v>10</v>
      </c>
      <c r="G166" s="97">
        <v>11</v>
      </c>
      <c r="H166" s="97">
        <v>13</v>
      </c>
      <c r="I166" s="97">
        <v>14</v>
      </c>
      <c r="J166" s="97">
        <v>10</v>
      </c>
      <c r="K166" s="97">
        <v>19</v>
      </c>
      <c r="L166" s="97">
        <v>21</v>
      </c>
      <c r="M166" s="97">
        <v>12</v>
      </c>
      <c r="N166" s="97">
        <v>8</v>
      </c>
      <c r="O166" s="157">
        <v>20</v>
      </c>
      <c r="P166" s="156">
        <v>0</v>
      </c>
      <c r="Q166" s="97">
        <v>0</v>
      </c>
      <c r="R166" s="97">
        <v>3</v>
      </c>
      <c r="S166" s="97">
        <v>1</v>
      </c>
      <c r="T166" s="97">
        <v>1</v>
      </c>
      <c r="U166" s="97">
        <v>1</v>
      </c>
      <c r="V166" s="97">
        <v>1</v>
      </c>
      <c r="W166" s="97">
        <v>1</v>
      </c>
      <c r="X166" s="97">
        <v>1</v>
      </c>
      <c r="Y166" s="97">
        <v>3</v>
      </c>
      <c r="Z166" s="97">
        <v>0</v>
      </c>
      <c r="AA166" s="157">
        <v>2</v>
      </c>
      <c r="AB166" s="156">
        <v>7</v>
      </c>
      <c r="AC166" s="97">
        <v>2</v>
      </c>
      <c r="AD166" s="97">
        <v>3</v>
      </c>
      <c r="AE166" s="97">
        <v>8</v>
      </c>
      <c r="AF166" s="97">
        <v>4</v>
      </c>
      <c r="AG166" s="97">
        <v>6</v>
      </c>
      <c r="AH166" s="97">
        <v>3</v>
      </c>
      <c r="AI166" s="97">
        <v>3</v>
      </c>
      <c r="AJ166" s="97">
        <v>2</v>
      </c>
      <c r="AK166" s="97">
        <v>3</v>
      </c>
      <c r="AL166" s="97">
        <v>3</v>
      </c>
      <c r="AM166" s="157">
        <v>4</v>
      </c>
      <c r="AN166" s="141">
        <v>16</v>
      </c>
      <c r="AO166" s="97">
        <v>4</v>
      </c>
      <c r="AP166" s="97">
        <v>2</v>
      </c>
      <c r="AQ166" s="97">
        <v>8</v>
      </c>
      <c r="AR166" s="97">
        <v>7</v>
      </c>
      <c r="AS166" s="97">
        <v>6</v>
      </c>
      <c r="AT166" s="97">
        <v>15</v>
      </c>
      <c r="AU166" s="97">
        <v>18</v>
      </c>
      <c r="AV166" s="99">
        <v>6</v>
      </c>
      <c r="AW166" s="99">
        <v>5</v>
      </c>
      <c r="AX166" s="99">
        <v>14</v>
      </c>
    </row>
    <row r="167" spans="1:50" x14ac:dyDescent="0.25">
      <c r="A167" s="101"/>
      <c r="B167" s="102" t="s">
        <v>774</v>
      </c>
      <c r="C167" s="102" t="s">
        <v>322</v>
      </c>
      <c r="D167" s="102"/>
      <c r="E167" s="159" t="s">
        <v>53</v>
      </c>
      <c r="F167" s="101" t="s">
        <v>53</v>
      </c>
      <c r="G167" s="101" t="s">
        <v>53</v>
      </c>
      <c r="H167" s="101" t="s">
        <v>53</v>
      </c>
      <c r="I167" s="101" t="s">
        <v>53</v>
      </c>
      <c r="J167" s="101"/>
      <c r="K167" s="101"/>
      <c r="L167" s="101"/>
      <c r="M167" s="101"/>
      <c r="N167" s="101"/>
      <c r="O167" s="160"/>
      <c r="P167" s="159" t="s">
        <v>53</v>
      </c>
      <c r="Q167" s="101" t="s">
        <v>53</v>
      </c>
      <c r="R167" s="101" t="s">
        <v>53</v>
      </c>
      <c r="S167" s="101" t="s">
        <v>53</v>
      </c>
      <c r="T167" s="101" t="s">
        <v>53</v>
      </c>
      <c r="U167" s="101" t="s">
        <v>53</v>
      </c>
      <c r="V167" s="101"/>
      <c r="W167" s="101"/>
      <c r="X167" s="101"/>
      <c r="Y167" s="101"/>
      <c r="Z167" s="101"/>
      <c r="AA167" s="160"/>
      <c r="AB167" s="159" t="s">
        <v>53</v>
      </c>
      <c r="AC167" s="101" t="s">
        <v>53</v>
      </c>
      <c r="AD167" s="101" t="s">
        <v>53</v>
      </c>
      <c r="AE167" s="101" t="s">
        <v>53</v>
      </c>
      <c r="AF167" s="101" t="s">
        <v>53</v>
      </c>
      <c r="AG167" s="101" t="s">
        <v>53</v>
      </c>
      <c r="AH167" s="101"/>
      <c r="AI167" s="101"/>
      <c r="AJ167" s="101"/>
      <c r="AK167" s="101"/>
      <c r="AL167" s="101"/>
      <c r="AM167" s="160"/>
      <c r="AN167" s="142" t="s">
        <v>53</v>
      </c>
      <c r="AO167" s="101" t="s">
        <v>53</v>
      </c>
      <c r="AP167" s="101" t="s">
        <v>53</v>
      </c>
      <c r="AQ167" s="101" t="s">
        <v>53</v>
      </c>
      <c r="AR167" s="101" t="s">
        <v>53</v>
      </c>
      <c r="AS167" s="101"/>
      <c r="AT167" s="101"/>
      <c r="AU167" s="101"/>
      <c r="AV167" s="103"/>
      <c r="AW167" s="103"/>
      <c r="AX167" s="103"/>
    </row>
    <row r="168" spans="1:50" x14ac:dyDescent="0.25">
      <c r="A168" s="97" t="s">
        <v>323</v>
      </c>
      <c r="B168" s="98" t="s">
        <v>774</v>
      </c>
      <c r="C168" s="98"/>
      <c r="D168" s="98" t="s">
        <v>324</v>
      </c>
      <c r="E168" s="156" t="s">
        <v>53</v>
      </c>
      <c r="F168" s="97" t="s">
        <v>53</v>
      </c>
      <c r="G168" s="97" t="s">
        <v>53</v>
      </c>
      <c r="H168" s="97" t="s">
        <v>53</v>
      </c>
      <c r="I168" s="97" t="s">
        <v>53</v>
      </c>
      <c r="J168" s="97">
        <v>1</v>
      </c>
      <c r="K168" s="97"/>
      <c r="L168" s="97"/>
      <c r="M168" s="97">
        <v>1</v>
      </c>
      <c r="N168" s="97"/>
      <c r="O168" s="157"/>
      <c r="P168" s="156" t="s">
        <v>53</v>
      </c>
      <c r="Q168" s="97" t="s">
        <v>53</v>
      </c>
      <c r="R168" s="97" t="s">
        <v>53</v>
      </c>
      <c r="S168" s="97" t="s">
        <v>53</v>
      </c>
      <c r="T168" s="97" t="s">
        <v>53</v>
      </c>
      <c r="U168" s="97" t="s">
        <v>53</v>
      </c>
      <c r="V168" s="97"/>
      <c r="W168" s="97"/>
      <c r="X168" s="97"/>
      <c r="Y168" s="97"/>
      <c r="Z168" s="97"/>
      <c r="AA168" s="157"/>
      <c r="AB168" s="156" t="s">
        <v>53</v>
      </c>
      <c r="AC168" s="97" t="s">
        <v>53</v>
      </c>
      <c r="AD168" s="97" t="s">
        <v>53</v>
      </c>
      <c r="AE168" s="97" t="s">
        <v>53</v>
      </c>
      <c r="AF168" s="97" t="s">
        <v>53</v>
      </c>
      <c r="AG168" s="97" t="s">
        <v>53</v>
      </c>
      <c r="AH168" s="97">
        <v>1</v>
      </c>
      <c r="AI168" s="97"/>
      <c r="AJ168" s="97"/>
      <c r="AK168" s="97">
        <v>1</v>
      </c>
      <c r="AL168" s="97"/>
      <c r="AM168" s="157"/>
      <c r="AN168" s="141" t="s">
        <v>53</v>
      </c>
      <c r="AO168" s="97" t="s">
        <v>53</v>
      </c>
      <c r="AP168" s="97" t="s">
        <v>53</v>
      </c>
      <c r="AQ168" s="97" t="s">
        <v>53</v>
      </c>
      <c r="AR168" s="97" t="s">
        <v>53</v>
      </c>
      <c r="AS168" s="97"/>
      <c r="AT168" s="97"/>
      <c r="AU168" s="97"/>
      <c r="AV168" s="99"/>
      <c r="AW168" s="99"/>
      <c r="AX168" s="99"/>
    </row>
    <row r="169" spans="1:50" x14ac:dyDescent="0.25">
      <c r="A169" s="97" t="s">
        <v>325</v>
      </c>
      <c r="B169" s="98" t="s">
        <v>774</v>
      </c>
      <c r="C169" s="98"/>
      <c r="D169" s="98" t="s">
        <v>326</v>
      </c>
      <c r="E169" s="156" t="s">
        <v>53</v>
      </c>
      <c r="F169" s="97">
        <v>2</v>
      </c>
      <c r="G169" s="97">
        <v>1</v>
      </c>
      <c r="H169" s="97">
        <v>4</v>
      </c>
      <c r="I169" s="100">
        <v>3</v>
      </c>
      <c r="J169" s="100">
        <v>1</v>
      </c>
      <c r="K169" s="100">
        <v>3</v>
      </c>
      <c r="L169" s="100">
        <v>3</v>
      </c>
      <c r="M169" s="100">
        <v>6</v>
      </c>
      <c r="N169" s="100">
        <v>6</v>
      </c>
      <c r="O169" s="158">
        <v>4</v>
      </c>
      <c r="P169" s="156" t="s">
        <v>53</v>
      </c>
      <c r="Q169" s="97">
        <v>1</v>
      </c>
      <c r="R169" s="97">
        <v>1</v>
      </c>
      <c r="S169" s="97" t="s">
        <v>53</v>
      </c>
      <c r="T169" s="97">
        <v>2</v>
      </c>
      <c r="U169" s="97">
        <v>2</v>
      </c>
      <c r="V169" s="97"/>
      <c r="W169" s="97">
        <v>2</v>
      </c>
      <c r="X169" s="97"/>
      <c r="Y169" s="97">
        <v>5</v>
      </c>
      <c r="Z169" s="97">
        <v>2</v>
      </c>
      <c r="AA169" s="158">
        <v>2</v>
      </c>
      <c r="AB169" s="156" t="s">
        <v>53</v>
      </c>
      <c r="AC169" s="97" t="s">
        <v>53</v>
      </c>
      <c r="AD169" s="97" t="s">
        <v>53</v>
      </c>
      <c r="AE169" s="97" t="s">
        <v>53</v>
      </c>
      <c r="AF169" s="97" t="s">
        <v>53</v>
      </c>
      <c r="AG169" s="97" t="s">
        <v>53</v>
      </c>
      <c r="AH169" s="97"/>
      <c r="AI169" s="97"/>
      <c r="AJ169" s="97"/>
      <c r="AK169" s="97"/>
      <c r="AL169" s="97"/>
      <c r="AM169" s="158"/>
      <c r="AN169" s="141" t="s">
        <v>53</v>
      </c>
      <c r="AO169" s="97">
        <v>1</v>
      </c>
      <c r="AP169" s="97">
        <v>1</v>
      </c>
      <c r="AQ169" s="97">
        <v>2</v>
      </c>
      <c r="AR169" s="97">
        <v>1</v>
      </c>
      <c r="AS169" s="97">
        <v>1</v>
      </c>
      <c r="AT169" s="97">
        <v>1</v>
      </c>
      <c r="AU169" s="97">
        <v>3</v>
      </c>
      <c r="AV169" s="99">
        <v>1</v>
      </c>
      <c r="AW169" s="99">
        <v>4</v>
      </c>
      <c r="AX169" s="147">
        <v>2</v>
      </c>
    </row>
    <row r="170" spans="1:50" x14ac:dyDescent="0.25">
      <c r="A170" s="97" t="s">
        <v>327</v>
      </c>
      <c r="B170" s="98" t="s">
        <v>774</v>
      </c>
      <c r="C170" s="98"/>
      <c r="D170" s="98" t="s">
        <v>328</v>
      </c>
      <c r="E170" s="156" t="s">
        <v>53</v>
      </c>
      <c r="F170" s="97" t="s">
        <v>53</v>
      </c>
      <c r="G170" s="97" t="s">
        <v>53</v>
      </c>
      <c r="H170" s="97" t="s">
        <v>53</v>
      </c>
      <c r="I170" s="97" t="s">
        <v>53</v>
      </c>
      <c r="J170" s="97"/>
      <c r="K170" s="97"/>
      <c r="L170" s="104" t="s">
        <v>903</v>
      </c>
      <c r="M170" s="104" t="s">
        <v>903</v>
      </c>
      <c r="N170" s="104" t="s">
        <v>903</v>
      </c>
      <c r="O170" s="161" t="s">
        <v>903</v>
      </c>
      <c r="P170" s="156" t="s">
        <v>53</v>
      </c>
      <c r="Q170" s="97" t="s">
        <v>53</v>
      </c>
      <c r="R170" s="97" t="s">
        <v>53</v>
      </c>
      <c r="S170" s="97" t="s">
        <v>53</v>
      </c>
      <c r="T170" s="97" t="s">
        <v>53</v>
      </c>
      <c r="U170" s="97" t="s">
        <v>53</v>
      </c>
      <c r="V170" s="97"/>
      <c r="W170" s="97"/>
      <c r="X170" s="104" t="s">
        <v>903</v>
      </c>
      <c r="Y170" s="104" t="s">
        <v>903</v>
      </c>
      <c r="Z170" s="104" t="s">
        <v>903</v>
      </c>
      <c r="AA170" s="161" t="s">
        <v>903</v>
      </c>
      <c r="AB170" s="156" t="s">
        <v>53</v>
      </c>
      <c r="AC170" s="97" t="s">
        <v>53</v>
      </c>
      <c r="AD170" s="97" t="s">
        <v>53</v>
      </c>
      <c r="AE170" s="97" t="s">
        <v>53</v>
      </c>
      <c r="AF170" s="97" t="s">
        <v>53</v>
      </c>
      <c r="AG170" s="97" t="s">
        <v>53</v>
      </c>
      <c r="AH170" s="97"/>
      <c r="AI170" s="97"/>
      <c r="AJ170" s="104" t="s">
        <v>903</v>
      </c>
      <c r="AK170" s="104" t="s">
        <v>903</v>
      </c>
      <c r="AL170" s="104" t="s">
        <v>903</v>
      </c>
      <c r="AM170" s="161" t="s">
        <v>903</v>
      </c>
      <c r="AN170" s="141" t="s">
        <v>53</v>
      </c>
      <c r="AO170" s="97" t="s">
        <v>53</v>
      </c>
      <c r="AP170" s="97" t="s">
        <v>53</v>
      </c>
      <c r="AQ170" s="97" t="s">
        <v>53</v>
      </c>
      <c r="AR170" s="97" t="s">
        <v>53</v>
      </c>
      <c r="AS170" s="97"/>
      <c r="AT170" s="97"/>
      <c r="AU170" s="104" t="s">
        <v>903</v>
      </c>
      <c r="AV170" s="105" t="s">
        <v>903</v>
      </c>
      <c r="AW170" s="105" t="s">
        <v>903</v>
      </c>
      <c r="AX170" s="105" t="s">
        <v>903</v>
      </c>
    </row>
    <row r="171" spans="1:50" x14ac:dyDescent="0.25">
      <c r="A171" s="97" t="s">
        <v>329</v>
      </c>
      <c r="B171" s="98" t="s">
        <v>774</v>
      </c>
      <c r="C171" s="98"/>
      <c r="D171" s="98" t="s">
        <v>330</v>
      </c>
      <c r="E171" s="156" t="s">
        <v>53</v>
      </c>
      <c r="F171" s="97" t="s">
        <v>53</v>
      </c>
      <c r="G171" s="97" t="s">
        <v>53</v>
      </c>
      <c r="H171" s="97">
        <v>1</v>
      </c>
      <c r="I171" s="100">
        <v>1</v>
      </c>
      <c r="J171" s="100">
        <v>2</v>
      </c>
      <c r="K171" s="100">
        <v>1</v>
      </c>
      <c r="L171" s="100">
        <v>2</v>
      </c>
      <c r="M171" s="100">
        <v>3</v>
      </c>
      <c r="N171" s="100">
        <v>7</v>
      </c>
      <c r="O171" s="158">
        <v>2</v>
      </c>
      <c r="P171" s="156" t="s">
        <v>53</v>
      </c>
      <c r="Q171" s="97" t="s">
        <v>53</v>
      </c>
      <c r="R171" s="97" t="s">
        <v>53</v>
      </c>
      <c r="S171" s="97" t="s">
        <v>53</v>
      </c>
      <c r="T171" s="97" t="s">
        <v>53</v>
      </c>
      <c r="U171" s="97" t="s">
        <v>53</v>
      </c>
      <c r="V171" s="97"/>
      <c r="W171" s="97"/>
      <c r="X171" s="97"/>
      <c r="Y171" s="97"/>
      <c r="Z171" s="97"/>
      <c r="AA171" s="158"/>
      <c r="AB171" s="156">
        <v>4</v>
      </c>
      <c r="AC171" s="97">
        <v>4</v>
      </c>
      <c r="AD171" s="97" t="s">
        <v>53</v>
      </c>
      <c r="AE171" s="97" t="s">
        <v>53</v>
      </c>
      <c r="AF171" s="97">
        <v>1</v>
      </c>
      <c r="AG171" s="97" t="s">
        <v>53</v>
      </c>
      <c r="AH171" s="97">
        <v>2</v>
      </c>
      <c r="AI171" s="97">
        <v>1</v>
      </c>
      <c r="AJ171" s="97">
        <v>2</v>
      </c>
      <c r="AK171" s="97">
        <v>2</v>
      </c>
      <c r="AL171" s="97">
        <v>2</v>
      </c>
      <c r="AM171" s="158">
        <v>2</v>
      </c>
      <c r="AN171" s="141" t="s">
        <v>53</v>
      </c>
      <c r="AO171" s="97" t="s">
        <v>53</v>
      </c>
      <c r="AP171" s="97" t="s">
        <v>53</v>
      </c>
      <c r="AQ171" s="97" t="s">
        <v>53</v>
      </c>
      <c r="AR171" s="100">
        <v>1</v>
      </c>
      <c r="AS171" s="100"/>
      <c r="AT171" s="100"/>
      <c r="AU171" s="97"/>
      <c r="AV171" s="99">
        <v>1</v>
      </c>
      <c r="AW171" s="99">
        <v>5</v>
      </c>
      <c r="AX171" s="147"/>
    </row>
    <row r="172" spans="1:50" x14ac:dyDescent="0.25">
      <c r="A172" s="97" t="s">
        <v>331</v>
      </c>
      <c r="B172" s="98" t="s">
        <v>774</v>
      </c>
      <c r="C172" s="98"/>
      <c r="D172" s="98" t="s">
        <v>332</v>
      </c>
      <c r="E172" s="156" t="s">
        <v>53</v>
      </c>
      <c r="F172" s="97" t="s">
        <v>53</v>
      </c>
      <c r="G172" s="97" t="s">
        <v>53</v>
      </c>
      <c r="H172" s="97" t="s">
        <v>53</v>
      </c>
      <c r="I172" s="97" t="s">
        <v>53</v>
      </c>
      <c r="J172" s="97"/>
      <c r="K172" s="97"/>
      <c r="L172" s="97"/>
      <c r="M172" s="97"/>
      <c r="N172" s="97"/>
      <c r="O172" s="157"/>
      <c r="P172" s="156" t="s">
        <v>53</v>
      </c>
      <c r="Q172" s="97" t="s">
        <v>53</v>
      </c>
      <c r="R172" s="97" t="s">
        <v>53</v>
      </c>
      <c r="S172" s="97" t="s">
        <v>53</v>
      </c>
      <c r="T172" s="97" t="s">
        <v>53</v>
      </c>
      <c r="U172" s="97" t="s">
        <v>53</v>
      </c>
      <c r="V172" s="97"/>
      <c r="W172" s="97"/>
      <c r="X172" s="97"/>
      <c r="Y172" s="97"/>
      <c r="Z172" s="97"/>
      <c r="AA172" s="157"/>
      <c r="AB172" s="156" t="s">
        <v>53</v>
      </c>
      <c r="AC172" s="97" t="s">
        <v>53</v>
      </c>
      <c r="AD172" s="97" t="s">
        <v>53</v>
      </c>
      <c r="AE172" s="97" t="s">
        <v>53</v>
      </c>
      <c r="AF172" s="97" t="s">
        <v>53</v>
      </c>
      <c r="AG172" s="97" t="s">
        <v>53</v>
      </c>
      <c r="AH172" s="97"/>
      <c r="AI172" s="97"/>
      <c r="AJ172" s="97"/>
      <c r="AK172" s="97"/>
      <c r="AL172" s="97"/>
      <c r="AM172" s="157"/>
      <c r="AN172" s="141" t="s">
        <v>53</v>
      </c>
      <c r="AO172" s="97" t="s">
        <v>53</v>
      </c>
      <c r="AP172" s="97" t="s">
        <v>53</v>
      </c>
      <c r="AQ172" s="97" t="s">
        <v>53</v>
      </c>
      <c r="AR172" s="97" t="s">
        <v>53</v>
      </c>
      <c r="AS172" s="97"/>
      <c r="AT172" s="97"/>
      <c r="AU172" s="97"/>
      <c r="AV172" s="99"/>
      <c r="AW172" s="99"/>
      <c r="AX172" s="99"/>
    </row>
    <row r="173" spans="1:50" x14ac:dyDescent="0.25">
      <c r="A173" s="97" t="s">
        <v>333</v>
      </c>
      <c r="B173" s="98" t="s">
        <v>774</v>
      </c>
      <c r="C173" s="98"/>
      <c r="D173" s="98" t="s">
        <v>804</v>
      </c>
      <c r="E173" s="156" t="s">
        <v>53</v>
      </c>
      <c r="F173" s="97" t="s">
        <v>53</v>
      </c>
      <c r="G173" s="97">
        <v>1</v>
      </c>
      <c r="H173" s="97">
        <v>1</v>
      </c>
      <c r="I173" s="100">
        <v>3</v>
      </c>
      <c r="J173" s="100">
        <v>2</v>
      </c>
      <c r="K173" s="100">
        <v>4</v>
      </c>
      <c r="L173" s="100">
        <v>5</v>
      </c>
      <c r="M173" s="100">
        <v>2</v>
      </c>
      <c r="N173" s="100">
        <v>2</v>
      </c>
      <c r="O173" s="158"/>
      <c r="P173" s="156">
        <v>2</v>
      </c>
      <c r="Q173" s="97">
        <v>1</v>
      </c>
      <c r="R173" s="97" t="s">
        <v>53</v>
      </c>
      <c r="S173" s="97">
        <v>1</v>
      </c>
      <c r="T173" s="97">
        <v>1</v>
      </c>
      <c r="U173" s="97">
        <v>2</v>
      </c>
      <c r="V173" s="97"/>
      <c r="W173" s="97">
        <v>1</v>
      </c>
      <c r="X173" s="97">
        <v>2</v>
      </c>
      <c r="Y173" s="97">
        <v>1</v>
      </c>
      <c r="Z173" s="97"/>
      <c r="AA173" s="158"/>
      <c r="AB173" s="156" t="s">
        <v>53</v>
      </c>
      <c r="AC173" s="97" t="s">
        <v>53</v>
      </c>
      <c r="AD173" s="97" t="s">
        <v>53</v>
      </c>
      <c r="AE173" s="97" t="s">
        <v>53</v>
      </c>
      <c r="AF173" s="97" t="s">
        <v>53</v>
      </c>
      <c r="AG173" s="97" t="s">
        <v>53</v>
      </c>
      <c r="AH173" s="97">
        <v>1</v>
      </c>
      <c r="AI173" s="97"/>
      <c r="AJ173" s="97"/>
      <c r="AK173" s="97"/>
      <c r="AL173" s="97"/>
      <c r="AM173" s="158"/>
      <c r="AN173" s="141">
        <v>1</v>
      </c>
      <c r="AO173" s="97" t="s">
        <v>53</v>
      </c>
      <c r="AP173" s="97" t="s">
        <v>53</v>
      </c>
      <c r="AQ173" s="97" t="s">
        <v>53</v>
      </c>
      <c r="AR173" s="100">
        <v>1</v>
      </c>
      <c r="AS173" s="100">
        <v>1</v>
      </c>
      <c r="AT173" s="100">
        <v>3</v>
      </c>
      <c r="AU173" s="97">
        <v>3</v>
      </c>
      <c r="AV173" s="99">
        <v>1</v>
      </c>
      <c r="AW173" s="99">
        <v>2</v>
      </c>
      <c r="AX173" s="147"/>
    </row>
    <row r="174" spans="1:50" x14ac:dyDescent="0.25">
      <c r="A174" s="97" t="s">
        <v>335</v>
      </c>
      <c r="B174" s="98" t="s">
        <v>774</v>
      </c>
      <c r="C174" s="98"/>
      <c r="D174" s="98" t="s">
        <v>336</v>
      </c>
      <c r="E174" s="156" t="s">
        <v>53</v>
      </c>
      <c r="F174" s="97">
        <v>1</v>
      </c>
      <c r="G174" s="97">
        <v>3</v>
      </c>
      <c r="H174" s="97">
        <v>1</v>
      </c>
      <c r="I174" s="97" t="s">
        <v>53</v>
      </c>
      <c r="J174" s="97"/>
      <c r="K174" s="97"/>
      <c r="L174" s="97">
        <v>2</v>
      </c>
      <c r="M174" s="97"/>
      <c r="N174" s="97">
        <v>1</v>
      </c>
      <c r="O174" s="157">
        <v>2</v>
      </c>
      <c r="P174" s="156" t="s">
        <v>53</v>
      </c>
      <c r="Q174" s="97" t="s">
        <v>53</v>
      </c>
      <c r="R174" s="97" t="s">
        <v>53</v>
      </c>
      <c r="S174" s="97" t="s">
        <v>53</v>
      </c>
      <c r="T174" s="97" t="s">
        <v>53</v>
      </c>
      <c r="U174" s="97" t="s">
        <v>53</v>
      </c>
      <c r="V174" s="97"/>
      <c r="W174" s="97"/>
      <c r="X174" s="97"/>
      <c r="Y174" s="97"/>
      <c r="Z174" s="97"/>
      <c r="AA174" s="157">
        <v>1</v>
      </c>
      <c r="AB174" s="156">
        <v>1</v>
      </c>
      <c r="AC174" s="97">
        <v>3</v>
      </c>
      <c r="AD174" s="97">
        <v>1</v>
      </c>
      <c r="AE174" s="97">
        <v>1</v>
      </c>
      <c r="AF174" s="97">
        <v>1</v>
      </c>
      <c r="AG174" s="97" t="s">
        <v>53</v>
      </c>
      <c r="AH174" s="97"/>
      <c r="AI174" s="97"/>
      <c r="AJ174" s="97"/>
      <c r="AK174" s="97"/>
      <c r="AL174" s="97"/>
      <c r="AM174" s="157">
        <v>1</v>
      </c>
      <c r="AN174" s="141">
        <v>1</v>
      </c>
      <c r="AO174" s="97" t="s">
        <v>53</v>
      </c>
      <c r="AP174" s="97">
        <v>2</v>
      </c>
      <c r="AQ174" s="97" t="s">
        <v>53</v>
      </c>
      <c r="AR174" s="97" t="s">
        <v>53</v>
      </c>
      <c r="AS174" s="97"/>
      <c r="AT174" s="97"/>
      <c r="AU174" s="97">
        <v>2</v>
      </c>
      <c r="AV174" s="99"/>
      <c r="AW174" s="99">
        <v>1</v>
      </c>
      <c r="AX174" s="99"/>
    </row>
    <row r="175" spans="1:50" x14ac:dyDescent="0.25">
      <c r="A175" s="97"/>
      <c r="B175" s="98" t="s">
        <v>774</v>
      </c>
      <c r="C175" s="98"/>
      <c r="D175" s="98" t="s">
        <v>932</v>
      </c>
      <c r="E175" s="156" t="s">
        <v>53</v>
      </c>
      <c r="F175" s="97" t="s">
        <v>53</v>
      </c>
      <c r="G175" s="97">
        <v>2</v>
      </c>
      <c r="H175" s="97">
        <v>1</v>
      </c>
      <c r="I175" s="100">
        <v>2</v>
      </c>
      <c r="J175" s="100">
        <v>1</v>
      </c>
      <c r="K175" s="100">
        <v>5</v>
      </c>
      <c r="L175" s="100">
        <v>1</v>
      </c>
      <c r="M175" s="100"/>
      <c r="N175" s="100"/>
      <c r="O175" s="158">
        <v>2</v>
      </c>
      <c r="P175" s="156" t="s">
        <v>53</v>
      </c>
      <c r="Q175" s="97" t="s">
        <v>53</v>
      </c>
      <c r="R175" s="97" t="s">
        <v>53</v>
      </c>
      <c r="S175" s="97" t="s">
        <v>53</v>
      </c>
      <c r="T175" s="97" t="s">
        <v>53</v>
      </c>
      <c r="U175" s="97" t="s">
        <v>53</v>
      </c>
      <c r="V175" s="97"/>
      <c r="W175" s="97"/>
      <c r="X175" s="97"/>
      <c r="Y175" s="97"/>
      <c r="Z175" s="97"/>
      <c r="AA175" s="158"/>
      <c r="AB175" s="156" t="s">
        <v>53</v>
      </c>
      <c r="AC175" s="97" t="s">
        <v>53</v>
      </c>
      <c r="AD175" s="97" t="s">
        <v>53</v>
      </c>
      <c r="AE175" s="97" t="s">
        <v>53</v>
      </c>
      <c r="AF175" s="97" t="s">
        <v>53</v>
      </c>
      <c r="AG175" s="97" t="s">
        <v>53</v>
      </c>
      <c r="AH175" s="97"/>
      <c r="AI175" s="97">
        <v>2</v>
      </c>
      <c r="AJ175" s="97"/>
      <c r="AK175" s="97"/>
      <c r="AL175" s="97"/>
      <c r="AM175" s="158"/>
      <c r="AN175" s="141" t="s">
        <v>53</v>
      </c>
      <c r="AO175" s="97" t="s">
        <v>53</v>
      </c>
      <c r="AP175" s="97">
        <v>2</v>
      </c>
      <c r="AQ175" s="97">
        <v>1</v>
      </c>
      <c r="AR175" s="100">
        <v>2</v>
      </c>
      <c r="AS175" s="100">
        <v>1</v>
      </c>
      <c r="AT175" s="100">
        <v>3</v>
      </c>
      <c r="AU175" s="97">
        <v>1</v>
      </c>
      <c r="AV175" s="99"/>
      <c r="AW175" s="99"/>
      <c r="AX175" s="147">
        <v>2</v>
      </c>
    </row>
    <row r="176" spans="1:50" x14ac:dyDescent="0.25">
      <c r="A176" s="97" t="s">
        <v>337</v>
      </c>
      <c r="B176" s="98" t="s">
        <v>774</v>
      </c>
      <c r="C176" s="98"/>
      <c r="D176" s="98" t="s">
        <v>338</v>
      </c>
      <c r="E176" s="156" t="s">
        <v>53</v>
      </c>
      <c r="F176" s="97">
        <v>3</v>
      </c>
      <c r="G176" s="97" t="s">
        <v>53</v>
      </c>
      <c r="H176" s="97" t="s">
        <v>53</v>
      </c>
      <c r="I176" s="97" t="s">
        <v>53</v>
      </c>
      <c r="J176" s="97"/>
      <c r="K176" s="97"/>
      <c r="L176" s="97">
        <v>2</v>
      </c>
      <c r="M176" s="97"/>
      <c r="N176" s="97">
        <v>2</v>
      </c>
      <c r="O176" s="157"/>
      <c r="P176" s="156" t="s">
        <v>53</v>
      </c>
      <c r="Q176" s="97" t="s">
        <v>53</v>
      </c>
      <c r="R176" s="97" t="s">
        <v>53</v>
      </c>
      <c r="S176" s="97" t="s">
        <v>53</v>
      </c>
      <c r="T176" s="97" t="s">
        <v>53</v>
      </c>
      <c r="U176" s="97" t="s">
        <v>53</v>
      </c>
      <c r="V176" s="97"/>
      <c r="W176" s="97"/>
      <c r="X176" s="97"/>
      <c r="Y176" s="97"/>
      <c r="Z176" s="97"/>
      <c r="AA176" s="157"/>
      <c r="AB176" s="156" t="s">
        <v>53</v>
      </c>
      <c r="AC176" s="97" t="s">
        <v>53</v>
      </c>
      <c r="AD176" s="97" t="s">
        <v>53</v>
      </c>
      <c r="AE176" s="97" t="s">
        <v>53</v>
      </c>
      <c r="AF176" s="97" t="s">
        <v>53</v>
      </c>
      <c r="AG176" s="97" t="s">
        <v>53</v>
      </c>
      <c r="AH176" s="97"/>
      <c r="AI176" s="97"/>
      <c r="AJ176" s="97"/>
      <c r="AK176" s="97"/>
      <c r="AL176" s="97"/>
      <c r="AM176" s="157"/>
      <c r="AN176" s="141" t="s">
        <v>53</v>
      </c>
      <c r="AO176" s="97">
        <v>3</v>
      </c>
      <c r="AP176" s="97" t="s">
        <v>53</v>
      </c>
      <c r="AQ176" s="97" t="s">
        <v>53</v>
      </c>
      <c r="AR176" s="97" t="s">
        <v>53</v>
      </c>
      <c r="AS176" s="97"/>
      <c r="AT176" s="97"/>
      <c r="AU176" s="97">
        <v>2</v>
      </c>
      <c r="AV176" s="99"/>
      <c r="AW176" s="99">
        <v>2</v>
      </c>
      <c r="AX176" s="99"/>
    </row>
    <row r="177" spans="1:50" x14ac:dyDescent="0.25">
      <c r="A177" s="101" t="s">
        <v>340</v>
      </c>
      <c r="B177" s="102" t="s">
        <v>774</v>
      </c>
      <c r="C177" s="102" t="s">
        <v>339</v>
      </c>
      <c r="D177" s="102" t="s">
        <v>341</v>
      </c>
      <c r="E177" s="159" t="s">
        <v>53</v>
      </c>
      <c r="F177" s="101" t="s">
        <v>53</v>
      </c>
      <c r="G177" s="101">
        <v>1</v>
      </c>
      <c r="H177" s="101">
        <v>4</v>
      </c>
      <c r="I177" s="112">
        <v>2</v>
      </c>
      <c r="J177" s="112">
        <v>2</v>
      </c>
      <c r="K177" s="112">
        <v>5</v>
      </c>
      <c r="L177" s="112"/>
      <c r="M177" s="112">
        <v>1</v>
      </c>
      <c r="N177" s="112">
        <v>1</v>
      </c>
      <c r="O177" s="165">
        <v>1</v>
      </c>
      <c r="P177" s="159" t="s">
        <v>53</v>
      </c>
      <c r="Q177" s="101" t="s">
        <v>53</v>
      </c>
      <c r="R177" s="101" t="s">
        <v>53</v>
      </c>
      <c r="S177" s="101" t="s">
        <v>53</v>
      </c>
      <c r="T177" s="101" t="s">
        <v>53</v>
      </c>
      <c r="U177" s="101" t="s">
        <v>53</v>
      </c>
      <c r="V177" s="101"/>
      <c r="W177" s="101"/>
      <c r="X177" s="101"/>
      <c r="Y177" s="101"/>
      <c r="Z177" s="101"/>
      <c r="AA177" s="165"/>
      <c r="AB177" s="159" t="s">
        <v>53</v>
      </c>
      <c r="AC177" s="101" t="s">
        <v>53</v>
      </c>
      <c r="AD177" s="101" t="s">
        <v>53</v>
      </c>
      <c r="AE177" s="101" t="s">
        <v>53</v>
      </c>
      <c r="AF177" s="101" t="s">
        <v>53</v>
      </c>
      <c r="AG177" s="101" t="s">
        <v>53</v>
      </c>
      <c r="AH177" s="101"/>
      <c r="AI177" s="101"/>
      <c r="AJ177" s="101"/>
      <c r="AK177" s="101"/>
      <c r="AL177" s="101"/>
      <c r="AM177" s="165"/>
      <c r="AN177" s="142">
        <v>3</v>
      </c>
      <c r="AO177" s="101" t="s">
        <v>53</v>
      </c>
      <c r="AP177" s="101">
        <v>1</v>
      </c>
      <c r="AQ177" s="101">
        <v>4</v>
      </c>
      <c r="AR177" s="101">
        <v>2</v>
      </c>
      <c r="AS177" s="101">
        <v>2</v>
      </c>
      <c r="AT177" s="101">
        <v>5</v>
      </c>
      <c r="AU177" s="101"/>
      <c r="AV177" s="103">
        <v>1</v>
      </c>
      <c r="AW177" s="103">
        <v>1</v>
      </c>
      <c r="AX177" s="150">
        <v>1</v>
      </c>
    </row>
    <row r="178" spans="1:50" s="12" customFormat="1" x14ac:dyDescent="0.25">
      <c r="A178" s="106"/>
      <c r="B178" s="107" t="s">
        <v>933</v>
      </c>
      <c r="C178" s="113"/>
      <c r="D178" s="107"/>
      <c r="E178" s="162">
        <v>70</v>
      </c>
      <c r="F178" s="108">
        <v>45</v>
      </c>
      <c r="G178" s="108">
        <v>69</v>
      </c>
      <c r="H178" s="108">
        <v>75</v>
      </c>
      <c r="I178" s="109">
        <v>77</v>
      </c>
      <c r="J178" s="109">
        <v>73</v>
      </c>
      <c r="K178" s="109">
        <v>109</v>
      </c>
      <c r="L178" s="109">
        <v>128</v>
      </c>
      <c r="M178" s="109">
        <v>113</v>
      </c>
      <c r="N178" s="109">
        <v>106</v>
      </c>
      <c r="O178" s="163">
        <v>139</v>
      </c>
      <c r="P178" s="162">
        <v>19</v>
      </c>
      <c r="Q178" s="108">
        <v>8</v>
      </c>
      <c r="R178" s="108">
        <v>9</v>
      </c>
      <c r="S178" s="108">
        <v>13</v>
      </c>
      <c r="T178" s="108">
        <v>19</v>
      </c>
      <c r="U178" s="109">
        <v>20</v>
      </c>
      <c r="V178" s="109">
        <v>12</v>
      </c>
      <c r="W178" s="109">
        <v>29</v>
      </c>
      <c r="X178" s="109">
        <v>43</v>
      </c>
      <c r="Y178" s="109">
        <v>35</v>
      </c>
      <c r="Z178" s="109">
        <v>17</v>
      </c>
      <c r="AA178" s="163">
        <v>33</v>
      </c>
      <c r="AB178" s="170">
        <v>25</v>
      </c>
      <c r="AC178" s="109">
        <v>16</v>
      </c>
      <c r="AD178" s="109">
        <v>12</v>
      </c>
      <c r="AE178" s="109">
        <v>19</v>
      </c>
      <c r="AF178" s="109">
        <v>13</v>
      </c>
      <c r="AG178" s="109">
        <v>13</v>
      </c>
      <c r="AH178" s="109">
        <v>23</v>
      </c>
      <c r="AI178" s="109">
        <v>19</v>
      </c>
      <c r="AJ178" s="109">
        <v>16</v>
      </c>
      <c r="AK178" s="109">
        <v>18</v>
      </c>
      <c r="AL178" s="109">
        <v>23</v>
      </c>
      <c r="AM178" s="163">
        <v>40</v>
      </c>
      <c r="AN178" s="143">
        <v>46</v>
      </c>
      <c r="AO178" s="109">
        <v>24</v>
      </c>
      <c r="AP178" s="109">
        <v>37</v>
      </c>
      <c r="AQ178" s="109">
        <v>43</v>
      </c>
      <c r="AR178" s="109">
        <v>44</v>
      </c>
      <c r="AS178" s="109">
        <v>38</v>
      </c>
      <c r="AT178" s="109">
        <v>61</v>
      </c>
      <c r="AU178" s="109">
        <v>69</v>
      </c>
      <c r="AV178" s="109">
        <v>60</v>
      </c>
      <c r="AW178" s="109">
        <v>66</v>
      </c>
      <c r="AX178" s="148">
        <v>66</v>
      </c>
    </row>
    <row r="179" spans="1:50" x14ac:dyDescent="0.25">
      <c r="A179" s="101"/>
      <c r="B179" s="102" t="s">
        <v>776</v>
      </c>
      <c r="C179" s="102" t="s">
        <v>344</v>
      </c>
      <c r="D179" s="102"/>
      <c r="E179" s="159" t="s">
        <v>53</v>
      </c>
      <c r="F179" s="101" t="s">
        <v>53</v>
      </c>
      <c r="G179" s="101" t="s">
        <v>53</v>
      </c>
      <c r="H179" s="101" t="s">
        <v>53</v>
      </c>
      <c r="I179" s="101" t="s">
        <v>53</v>
      </c>
      <c r="J179" s="101"/>
      <c r="K179" s="101"/>
      <c r="L179" s="101"/>
      <c r="M179" s="101"/>
      <c r="N179" s="101"/>
      <c r="O179" s="160"/>
      <c r="P179" s="159">
        <v>5</v>
      </c>
      <c r="Q179" s="101" t="s">
        <v>53</v>
      </c>
      <c r="R179" s="101" t="s">
        <v>53</v>
      </c>
      <c r="S179" s="101" t="s">
        <v>53</v>
      </c>
      <c r="T179" s="101" t="s">
        <v>53</v>
      </c>
      <c r="U179" s="101" t="s">
        <v>53</v>
      </c>
      <c r="V179" s="101"/>
      <c r="W179" s="101"/>
      <c r="X179" s="101"/>
      <c r="Y179" s="101"/>
      <c r="Z179" s="101"/>
      <c r="AA179" s="160"/>
      <c r="AB179" s="159">
        <v>2</v>
      </c>
      <c r="AC179" s="101" t="s">
        <v>53</v>
      </c>
      <c r="AD179" s="101" t="s">
        <v>53</v>
      </c>
      <c r="AE179" s="101" t="s">
        <v>53</v>
      </c>
      <c r="AF179" s="101" t="s">
        <v>53</v>
      </c>
      <c r="AG179" s="101" t="s">
        <v>53</v>
      </c>
      <c r="AH179" s="101"/>
      <c r="AI179" s="101"/>
      <c r="AJ179" s="101"/>
      <c r="AK179" s="101"/>
      <c r="AL179" s="101"/>
      <c r="AM179" s="160"/>
      <c r="AN179" s="142" t="s">
        <v>53</v>
      </c>
      <c r="AO179" s="101" t="s">
        <v>53</v>
      </c>
      <c r="AP179" s="101" t="s">
        <v>53</v>
      </c>
      <c r="AQ179" s="101" t="s">
        <v>53</v>
      </c>
      <c r="AR179" s="101" t="s">
        <v>53</v>
      </c>
      <c r="AS179" s="101"/>
      <c r="AT179" s="101"/>
      <c r="AU179" s="101"/>
      <c r="AV179" s="103"/>
      <c r="AW179" s="103"/>
      <c r="AX179" s="103"/>
    </row>
    <row r="180" spans="1:50" x14ac:dyDescent="0.25">
      <c r="A180" s="97" t="s">
        <v>345</v>
      </c>
      <c r="B180" s="98" t="s">
        <v>776</v>
      </c>
      <c r="C180" s="98"/>
      <c r="D180" s="98" t="s">
        <v>346</v>
      </c>
      <c r="E180" s="156">
        <v>2</v>
      </c>
      <c r="F180" s="97">
        <v>1</v>
      </c>
      <c r="G180" s="97">
        <v>1</v>
      </c>
      <c r="H180" s="97" t="s">
        <v>53</v>
      </c>
      <c r="I180" s="100">
        <v>3</v>
      </c>
      <c r="J180" s="100">
        <v>2</v>
      </c>
      <c r="K180" s="100"/>
      <c r="L180" s="100"/>
      <c r="M180" s="100"/>
      <c r="N180" s="100">
        <v>1</v>
      </c>
      <c r="O180" s="158"/>
      <c r="P180" s="156" t="s">
        <v>53</v>
      </c>
      <c r="Q180" s="97" t="s">
        <v>53</v>
      </c>
      <c r="R180" s="97" t="s">
        <v>53</v>
      </c>
      <c r="S180" s="97" t="s">
        <v>53</v>
      </c>
      <c r="T180" s="97" t="s">
        <v>53</v>
      </c>
      <c r="U180" s="97" t="s">
        <v>53</v>
      </c>
      <c r="V180" s="97">
        <v>3</v>
      </c>
      <c r="W180" s="97"/>
      <c r="X180" s="97"/>
      <c r="Y180" s="97"/>
      <c r="Z180" s="97"/>
      <c r="AA180" s="158"/>
      <c r="AB180" s="156" t="s">
        <v>53</v>
      </c>
      <c r="AC180" s="97" t="s">
        <v>53</v>
      </c>
      <c r="AD180" s="97" t="s">
        <v>53</v>
      </c>
      <c r="AE180" s="97" t="s">
        <v>53</v>
      </c>
      <c r="AF180" s="97" t="s">
        <v>53</v>
      </c>
      <c r="AG180" s="97" t="s">
        <v>53</v>
      </c>
      <c r="AH180" s="97"/>
      <c r="AI180" s="97"/>
      <c r="AJ180" s="97"/>
      <c r="AK180" s="97"/>
      <c r="AL180" s="97"/>
      <c r="AM180" s="158"/>
      <c r="AN180" s="141">
        <v>2</v>
      </c>
      <c r="AO180" s="97">
        <v>1</v>
      </c>
      <c r="AP180" s="97">
        <v>1</v>
      </c>
      <c r="AQ180" s="97" t="s">
        <v>53</v>
      </c>
      <c r="AR180" s="97">
        <v>3</v>
      </c>
      <c r="AS180" s="97">
        <v>2</v>
      </c>
      <c r="AT180" s="97"/>
      <c r="AU180" s="97"/>
      <c r="AV180" s="99"/>
      <c r="AW180" s="99">
        <v>1</v>
      </c>
      <c r="AX180" s="147"/>
    </row>
    <row r="181" spans="1:50" x14ac:dyDescent="0.25">
      <c r="A181" s="97" t="s">
        <v>347</v>
      </c>
      <c r="B181" s="98" t="s">
        <v>776</v>
      </c>
      <c r="C181" s="98"/>
      <c r="D181" s="98" t="s">
        <v>348</v>
      </c>
      <c r="E181" s="156">
        <v>14</v>
      </c>
      <c r="F181" s="97">
        <v>19</v>
      </c>
      <c r="G181" s="97">
        <v>14</v>
      </c>
      <c r="H181" s="97">
        <v>4</v>
      </c>
      <c r="I181" s="100">
        <v>13</v>
      </c>
      <c r="J181" s="100">
        <v>8</v>
      </c>
      <c r="K181" s="100">
        <v>17</v>
      </c>
      <c r="L181" s="100">
        <v>15</v>
      </c>
      <c r="M181" s="100">
        <v>4</v>
      </c>
      <c r="N181" s="100">
        <v>7</v>
      </c>
      <c r="O181" s="158">
        <v>7</v>
      </c>
      <c r="P181" s="156">
        <v>5</v>
      </c>
      <c r="Q181" s="97">
        <v>10</v>
      </c>
      <c r="R181" s="97">
        <v>2</v>
      </c>
      <c r="S181" s="97">
        <v>2</v>
      </c>
      <c r="T181" s="97" t="s">
        <v>53</v>
      </c>
      <c r="U181" s="97">
        <v>2</v>
      </c>
      <c r="V181" s="97"/>
      <c r="W181" s="97">
        <v>4</v>
      </c>
      <c r="X181" s="97">
        <v>3</v>
      </c>
      <c r="Y181" s="97">
        <v>1</v>
      </c>
      <c r="Z181" s="97">
        <v>4</v>
      </c>
      <c r="AA181" s="158">
        <v>1</v>
      </c>
      <c r="AB181" s="156">
        <v>2</v>
      </c>
      <c r="AC181" s="97" t="s">
        <v>53</v>
      </c>
      <c r="AD181" s="97">
        <v>10</v>
      </c>
      <c r="AE181" s="97">
        <v>2</v>
      </c>
      <c r="AF181" s="97" t="s">
        <v>53</v>
      </c>
      <c r="AG181" s="97">
        <v>6</v>
      </c>
      <c r="AH181" s="97">
        <v>1</v>
      </c>
      <c r="AI181" s="97">
        <v>2</v>
      </c>
      <c r="AJ181" s="97">
        <v>4</v>
      </c>
      <c r="AK181" s="97">
        <v>2</v>
      </c>
      <c r="AL181" s="97"/>
      <c r="AM181" s="158"/>
      <c r="AN181" s="141">
        <v>4</v>
      </c>
      <c r="AO181" s="97">
        <v>7</v>
      </c>
      <c r="AP181" s="97">
        <v>10</v>
      </c>
      <c r="AQ181" s="97">
        <v>4</v>
      </c>
      <c r="AR181" s="97">
        <v>5</v>
      </c>
      <c r="AS181" s="97">
        <v>4</v>
      </c>
      <c r="AT181" s="97">
        <v>11</v>
      </c>
      <c r="AU181" s="97">
        <v>8</v>
      </c>
      <c r="AV181" s="99">
        <v>1</v>
      </c>
      <c r="AW181" s="99">
        <v>3</v>
      </c>
      <c r="AX181" s="147">
        <v>6</v>
      </c>
    </row>
    <row r="182" spans="1:50" x14ac:dyDescent="0.25">
      <c r="A182" s="97" t="s">
        <v>349</v>
      </c>
      <c r="B182" s="98" t="s">
        <v>776</v>
      </c>
      <c r="C182" s="114"/>
      <c r="D182" s="98" t="s">
        <v>350</v>
      </c>
      <c r="E182" s="156">
        <v>1</v>
      </c>
      <c r="F182" s="97" t="s">
        <v>53</v>
      </c>
      <c r="G182" s="97" t="s">
        <v>53</v>
      </c>
      <c r="H182" s="97">
        <v>3</v>
      </c>
      <c r="I182" s="100">
        <v>1</v>
      </c>
      <c r="J182" s="100"/>
      <c r="K182" s="100"/>
      <c r="L182" s="100"/>
      <c r="M182" s="100"/>
      <c r="N182" s="100"/>
      <c r="O182" s="158"/>
      <c r="P182" s="156" t="s">
        <v>53</v>
      </c>
      <c r="Q182" s="97" t="s">
        <v>53</v>
      </c>
      <c r="R182" s="97" t="s">
        <v>53</v>
      </c>
      <c r="S182" s="97" t="s">
        <v>53</v>
      </c>
      <c r="T182" s="97" t="s">
        <v>53</v>
      </c>
      <c r="U182" s="97" t="s">
        <v>53</v>
      </c>
      <c r="V182" s="97"/>
      <c r="W182" s="97"/>
      <c r="X182" s="97"/>
      <c r="Y182" s="97"/>
      <c r="Z182" s="97"/>
      <c r="AA182" s="158"/>
      <c r="AB182" s="156" t="s">
        <v>53</v>
      </c>
      <c r="AC182" s="97" t="s">
        <v>53</v>
      </c>
      <c r="AD182" s="97" t="s">
        <v>53</v>
      </c>
      <c r="AE182" s="97" t="s">
        <v>53</v>
      </c>
      <c r="AF182" s="97" t="s">
        <v>53</v>
      </c>
      <c r="AG182" s="97" t="s">
        <v>53</v>
      </c>
      <c r="AH182" s="97"/>
      <c r="AI182" s="97"/>
      <c r="AJ182" s="97"/>
      <c r="AK182" s="97"/>
      <c r="AL182" s="97"/>
      <c r="AM182" s="158"/>
      <c r="AN182" s="141">
        <v>1</v>
      </c>
      <c r="AO182" s="97" t="s">
        <v>53</v>
      </c>
      <c r="AP182" s="97" t="s">
        <v>53</v>
      </c>
      <c r="AQ182" s="97">
        <v>3</v>
      </c>
      <c r="AR182" s="97">
        <v>1</v>
      </c>
      <c r="AS182" s="97"/>
      <c r="AT182" s="97"/>
      <c r="AU182" s="97"/>
      <c r="AV182" s="99"/>
      <c r="AW182" s="99"/>
      <c r="AX182" s="147"/>
    </row>
    <row r="183" spans="1:50" x14ac:dyDescent="0.25">
      <c r="A183" s="101"/>
      <c r="B183" s="102" t="s">
        <v>776</v>
      </c>
      <c r="C183" s="102" t="s">
        <v>351</v>
      </c>
      <c r="D183" s="102"/>
      <c r="E183" s="159" t="s">
        <v>53</v>
      </c>
      <c r="F183" s="101" t="s">
        <v>53</v>
      </c>
      <c r="G183" s="101" t="s">
        <v>53</v>
      </c>
      <c r="H183" s="101" t="s">
        <v>53</v>
      </c>
      <c r="I183" s="101" t="s">
        <v>53</v>
      </c>
      <c r="J183" s="101"/>
      <c r="K183" s="101"/>
      <c r="L183" s="101"/>
      <c r="M183" s="101"/>
      <c r="N183" s="101"/>
      <c r="O183" s="160"/>
      <c r="P183" s="159" t="s">
        <v>53</v>
      </c>
      <c r="Q183" s="101" t="s">
        <v>53</v>
      </c>
      <c r="R183" s="101" t="s">
        <v>53</v>
      </c>
      <c r="S183" s="101" t="s">
        <v>53</v>
      </c>
      <c r="T183" s="101" t="s">
        <v>53</v>
      </c>
      <c r="U183" s="101" t="s">
        <v>53</v>
      </c>
      <c r="V183" s="101"/>
      <c r="W183" s="101"/>
      <c r="X183" s="101"/>
      <c r="Y183" s="101"/>
      <c r="Z183" s="101"/>
      <c r="AA183" s="160"/>
      <c r="AB183" s="159">
        <v>5</v>
      </c>
      <c r="AC183" s="101" t="s">
        <v>53</v>
      </c>
      <c r="AD183" s="101" t="s">
        <v>53</v>
      </c>
      <c r="AE183" s="101" t="s">
        <v>53</v>
      </c>
      <c r="AF183" s="101" t="s">
        <v>53</v>
      </c>
      <c r="AG183" s="101" t="s">
        <v>53</v>
      </c>
      <c r="AH183" s="101"/>
      <c r="AI183" s="101"/>
      <c r="AJ183" s="101"/>
      <c r="AK183" s="101"/>
      <c r="AL183" s="101"/>
      <c r="AM183" s="160"/>
      <c r="AN183" s="142" t="s">
        <v>53</v>
      </c>
      <c r="AO183" s="101" t="s">
        <v>53</v>
      </c>
      <c r="AP183" s="101" t="s">
        <v>53</v>
      </c>
      <c r="AQ183" s="101" t="s">
        <v>53</v>
      </c>
      <c r="AR183" s="101" t="s">
        <v>53</v>
      </c>
      <c r="AS183" s="101"/>
      <c r="AT183" s="101"/>
      <c r="AU183" s="101"/>
      <c r="AV183" s="103"/>
      <c r="AW183" s="103"/>
      <c r="AX183" s="103"/>
    </row>
    <row r="184" spans="1:50" x14ac:dyDescent="0.25">
      <c r="A184" s="97" t="s">
        <v>352</v>
      </c>
      <c r="B184" s="98" t="s">
        <v>776</v>
      </c>
      <c r="C184" s="98"/>
      <c r="D184" s="98" t="s">
        <v>934</v>
      </c>
      <c r="E184" s="156">
        <v>6</v>
      </c>
      <c r="F184" s="97">
        <v>2</v>
      </c>
      <c r="G184" s="97">
        <v>1</v>
      </c>
      <c r="H184" s="97">
        <v>5</v>
      </c>
      <c r="I184" s="100">
        <v>11</v>
      </c>
      <c r="J184" s="100">
        <v>4</v>
      </c>
      <c r="K184" s="100">
        <v>9</v>
      </c>
      <c r="L184" s="100">
        <v>13</v>
      </c>
      <c r="M184" s="100">
        <v>14</v>
      </c>
      <c r="N184" s="100">
        <v>16</v>
      </c>
      <c r="O184" s="158">
        <v>9</v>
      </c>
      <c r="P184" s="156" t="s">
        <v>53</v>
      </c>
      <c r="Q184" s="97" t="s">
        <v>53</v>
      </c>
      <c r="R184" s="97" t="s">
        <v>53</v>
      </c>
      <c r="S184" s="97" t="s">
        <v>53</v>
      </c>
      <c r="T184" s="97" t="s">
        <v>53</v>
      </c>
      <c r="U184" s="97" t="s">
        <v>53</v>
      </c>
      <c r="V184" s="97"/>
      <c r="W184" s="97">
        <v>1</v>
      </c>
      <c r="X184" s="97"/>
      <c r="Y184" s="97">
        <v>7</v>
      </c>
      <c r="Z184" s="97">
        <v>11</v>
      </c>
      <c r="AA184" s="158"/>
      <c r="AB184" s="156">
        <v>3</v>
      </c>
      <c r="AC184" s="97">
        <v>2</v>
      </c>
      <c r="AD184" s="97">
        <v>1</v>
      </c>
      <c r="AE184" s="97" t="s">
        <v>53</v>
      </c>
      <c r="AF184" s="97">
        <v>4</v>
      </c>
      <c r="AG184" s="97">
        <v>8</v>
      </c>
      <c r="AH184" s="97"/>
      <c r="AI184" s="97">
        <v>3</v>
      </c>
      <c r="AJ184" s="97">
        <v>6</v>
      </c>
      <c r="AK184" s="97">
        <v>7</v>
      </c>
      <c r="AL184" s="97">
        <v>5</v>
      </c>
      <c r="AM184" s="158">
        <v>5</v>
      </c>
      <c r="AN184" s="141">
        <v>4</v>
      </c>
      <c r="AO184" s="97">
        <v>1</v>
      </c>
      <c r="AP184" s="97">
        <v>1</v>
      </c>
      <c r="AQ184" s="97">
        <v>1</v>
      </c>
      <c r="AR184" s="97">
        <v>3</v>
      </c>
      <c r="AS184" s="97">
        <v>4</v>
      </c>
      <c r="AT184" s="97">
        <v>5</v>
      </c>
      <c r="AU184" s="97">
        <v>7</v>
      </c>
      <c r="AV184" s="99"/>
      <c r="AW184" s="99"/>
      <c r="AX184" s="147">
        <v>4</v>
      </c>
    </row>
    <row r="185" spans="1:50" x14ac:dyDescent="0.25">
      <c r="A185" s="97" t="s">
        <v>354</v>
      </c>
      <c r="B185" s="98" t="s">
        <v>776</v>
      </c>
      <c r="C185" s="98"/>
      <c r="D185" s="98" t="s">
        <v>355</v>
      </c>
      <c r="E185" s="156">
        <v>3</v>
      </c>
      <c r="F185" s="97">
        <v>1</v>
      </c>
      <c r="G185" s="97">
        <v>3</v>
      </c>
      <c r="H185" s="97">
        <v>3</v>
      </c>
      <c r="I185" s="100">
        <v>4</v>
      </c>
      <c r="J185" s="100"/>
      <c r="K185" s="100"/>
      <c r="L185" s="100"/>
      <c r="M185" s="100">
        <v>5</v>
      </c>
      <c r="N185" s="100">
        <v>11</v>
      </c>
      <c r="O185" s="158">
        <v>15</v>
      </c>
      <c r="P185" s="156" t="s">
        <v>53</v>
      </c>
      <c r="Q185" s="97" t="s">
        <v>53</v>
      </c>
      <c r="R185" s="97" t="s">
        <v>53</v>
      </c>
      <c r="S185" s="97" t="s">
        <v>53</v>
      </c>
      <c r="T185" s="97" t="s">
        <v>53</v>
      </c>
      <c r="U185" s="97" t="s">
        <v>53</v>
      </c>
      <c r="V185" s="97"/>
      <c r="W185" s="97"/>
      <c r="X185" s="97"/>
      <c r="Y185" s="97"/>
      <c r="Z185" s="97">
        <v>2</v>
      </c>
      <c r="AA185" s="158"/>
      <c r="AB185" s="156" t="s">
        <v>53</v>
      </c>
      <c r="AC185" s="97" t="s">
        <v>53</v>
      </c>
      <c r="AD185" s="97" t="s">
        <v>53</v>
      </c>
      <c r="AE185" s="97">
        <v>1</v>
      </c>
      <c r="AF185" s="97">
        <v>1</v>
      </c>
      <c r="AG185" s="97" t="s">
        <v>53</v>
      </c>
      <c r="AH185" s="97"/>
      <c r="AI185" s="97"/>
      <c r="AJ185" s="97"/>
      <c r="AK185" s="97"/>
      <c r="AL185" s="97">
        <v>9</v>
      </c>
      <c r="AM185" s="158">
        <v>4</v>
      </c>
      <c r="AN185" s="141">
        <v>3</v>
      </c>
      <c r="AO185" s="97">
        <v>1</v>
      </c>
      <c r="AP185" s="97">
        <v>2</v>
      </c>
      <c r="AQ185" s="97">
        <v>2</v>
      </c>
      <c r="AR185" s="97">
        <v>4</v>
      </c>
      <c r="AS185" s="97"/>
      <c r="AT185" s="97"/>
      <c r="AU185" s="97"/>
      <c r="AV185" s="99">
        <v>5</v>
      </c>
      <c r="AW185" s="99"/>
      <c r="AX185" s="147">
        <v>11</v>
      </c>
    </row>
    <row r="186" spans="1:50" x14ac:dyDescent="0.25">
      <c r="A186" s="97" t="s">
        <v>356</v>
      </c>
      <c r="B186" s="98" t="s">
        <v>776</v>
      </c>
      <c r="C186" s="98"/>
      <c r="D186" s="98" t="s">
        <v>357</v>
      </c>
      <c r="E186" s="156" t="s">
        <v>53</v>
      </c>
      <c r="F186" s="97">
        <v>1</v>
      </c>
      <c r="G186" s="97">
        <v>1</v>
      </c>
      <c r="H186" s="97" t="s">
        <v>53</v>
      </c>
      <c r="I186" s="97" t="s">
        <v>53</v>
      </c>
      <c r="J186" s="97">
        <v>1</v>
      </c>
      <c r="K186" s="97">
        <v>2</v>
      </c>
      <c r="L186" s="97">
        <v>3</v>
      </c>
      <c r="M186" s="97"/>
      <c r="N186" s="97"/>
      <c r="O186" s="157"/>
      <c r="P186" s="156" t="s">
        <v>53</v>
      </c>
      <c r="Q186" s="97" t="s">
        <v>53</v>
      </c>
      <c r="R186" s="97" t="s">
        <v>53</v>
      </c>
      <c r="S186" s="97" t="s">
        <v>53</v>
      </c>
      <c r="T186" s="97" t="s">
        <v>53</v>
      </c>
      <c r="U186" s="97" t="s">
        <v>53</v>
      </c>
      <c r="V186" s="97"/>
      <c r="W186" s="97"/>
      <c r="X186" s="97"/>
      <c r="Y186" s="97"/>
      <c r="Z186" s="97"/>
      <c r="AA186" s="157"/>
      <c r="AB186" s="156" t="s">
        <v>53</v>
      </c>
      <c r="AC186" s="97" t="s">
        <v>53</v>
      </c>
      <c r="AD186" s="97" t="s">
        <v>53</v>
      </c>
      <c r="AE186" s="97" t="s">
        <v>53</v>
      </c>
      <c r="AF186" s="97" t="s">
        <v>53</v>
      </c>
      <c r="AG186" s="97" t="s">
        <v>53</v>
      </c>
      <c r="AH186" s="97"/>
      <c r="AI186" s="97"/>
      <c r="AJ186" s="97"/>
      <c r="AK186" s="97"/>
      <c r="AL186" s="97"/>
      <c r="AM186" s="157"/>
      <c r="AN186" s="141" t="s">
        <v>53</v>
      </c>
      <c r="AO186" s="97">
        <v>1</v>
      </c>
      <c r="AP186" s="97">
        <v>1</v>
      </c>
      <c r="AQ186" s="97" t="s">
        <v>53</v>
      </c>
      <c r="AR186" s="97" t="s">
        <v>53</v>
      </c>
      <c r="AS186" s="97">
        <v>1</v>
      </c>
      <c r="AT186" s="97">
        <v>2</v>
      </c>
      <c r="AU186" s="97">
        <v>3</v>
      </c>
      <c r="AV186" s="99"/>
      <c r="AW186" s="99"/>
      <c r="AX186" s="99"/>
    </row>
    <row r="187" spans="1:50" x14ac:dyDescent="0.25">
      <c r="A187" s="97" t="s">
        <v>358</v>
      </c>
      <c r="B187" s="98" t="s">
        <v>776</v>
      </c>
      <c r="C187" s="98"/>
      <c r="D187" s="98" t="s">
        <v>359</v>
      </c>
      <c r="E187" s="156" t="s">
        <v>53</v>
      </c>
      <c r="F187" s="97" t="s">
        <v>53</v>
      </c>
      <c r="G187" s="97" t="s">
        <v>53</v>
      </c>
      <c r="H187" s="97">
        <v>1</v>
      </c>
      <c r="I187" s="97" t="s">
        <v>53</v>
      </c>
      <c r="J187" s="97"/>
      <c r="K187" s="97">
        <v>1</v>
      </c>
      <c r="L187" s="97"/>
      <c r="M187" s="97"/>
      <c r="N187" s="97">
        <v>1</v>
      </c>
      <c r="O187" s="157"/>
      <c r="P187" s="156" t="s">
        <v>53</v>
      </c>
      <c r="Q187" s="97" t="s">
        <v>53</v>
      </c>
      <c r="R187" s="97" t="s">
        <v>53</v>
      </c>
      <c r="S187" s="97" t="s">
        <v>53</v>
      </c>
      <c r="T187" s="97" t="s">
        <v>53</v>
      </c>
      <c r="U187" s="97" t="s">
        <v>53</v>
      </c>
      <c r="V187" s="97"/>
      <c r="W187" s="97"/>
      <c r="X187" s="97"/>
      <c r="Y187" s="97"/>
      <c r="Z187" s="97"/>
      <c r="AA187" s="157"/>
      <c r="AB187" s="156" t="s">
        <v>53</v>
      </c>
      <c r="AC187" s="97" t="s">
        <v>53</v>
      </c>
      <c r="AD187" s="97" t="s">
        <v>53</v>
      </c>
      <c r="AE187" s="97" t="s">
        <v>53</v>
      </c>
      <c r="AF187" s="97" t="s">
        <v>53</v>
      </c>
      <c r="AG187" s="97" t="s">
        <v>53</v>
      </c>
      <c r="AH187" s="97"/>
      <c r="AI187" s="97">
        <v>1</v>
      </c>
      <c r="AJ187" s="97"/>
      <c r="AK187" s="97"/>
      <c r="AL187" s="97">
        <v>1</v>
      </c>
      <c r="AM187" s="157"/>
      <c r="AN187" s="141" t="s">
        <v>53</v>
      </c>
      <c r="AO187" s="97" t="s">
        <v>53</v>
      </c>
      <c r="AP187" s="97" t="s">
        <v>53</v>
      </c>
      <c r="AQ187" s="97">
        <v>1</v>
      </c>
      <c r="AR187" s="97" t="s">
        <v>53</v>
      </c>
      <c r="AS187" s="97"/>
      <c r="AT187" s="97"/>
      <c r="AU187" s="97"/>
      <c r="AV187" s="99"/>
      <c r="AW187" s="99"/>
      <c r="AX187" s="99"/>
    </row>
    <row r="188" spans="1:50" x14ac:dyDescent="0.25">
      <c r="A188" s="97" t="s">
        <v>360</v>
      </c>
      <c r="B188" s="98" t="s">
        <v>776</v>
      </c>
      <c r="C188" s="98"/>
      <c r="D188" s="98" t="s">
        <v>361</v>
      </c>
      <c r="E188" s="156">
        <v>3</v>
      </c>
      <c r="F188" s="97">
        <v>3</v>
      </c>
      <c r="G188" s="97">
        <v>7</v>
      </c>
      <c r="H188" s="97">
        <v>4</v>
      </c>
      <c r="I188" s="100">
        <v>3</v>
      </c>
      <c r="J188" s="100">
        <v>1</v>
      </c>
      <c r="K188" s="100"/>
      <c r="L188" s="100"/>
      <c r="M188" s="100">
        <v>1</v>
      </c>
      <c r="N188" s="100">
        <v>1</v>
      </c>
      <c r="O188" s="158">
        <v>5</v>
      </c>
      <c r="P188" s="156" t="s">
        <v>53</v>
      </c>
      <c r="Q188" s="97" t="s">
        <v>53</v>
      </c>
      <c r="R188" s="97" t="s">
        <v>53</v>
      </c>
      <c r="S188" s="97" t="s">
        <v>53</v>
      </c>
      <c r="T188" s="97" t="s">
        <v>53</v>
      </c>
      <c r="U188" s="97" t="s">
        <v>53</v>
      </c>
      <c r="V188" s="97"/>
      <c r="W188" s="97"/>
      <c r="X188" s="97"/>
      <c r="Y188" s="97"/>
      <c r="Z188" s="97"/>
      <c r="AA188" s="158"/>
      <c r="AB188" s="156">
        <v>2</v>
      </c>
      <c r="AC188" s="97">
        <v>2</v>
      </c>
      <c r="AD188" s="97">
        <v>1</v>
      </c>
      <c r="AE188" s="97">
        <v>4</v>
      </c>
      <c r="AF188" s="97">
        <v>2</v>
      </c>
      <c r="AG188" s="97">
        <v>2</v>
      </c>
      <c r="AH188" s="97">
        <v>1</v>
      </c>
      <c r="AI188" s="97"/>
      <c r="AJ188" s="97"/>
      <c r="AK188" s="97"/>
      <c r="AL188" s="97"/>
      <c r="AM188" s="158">
        <v>3</v>
      </c>
      <c r="AN188" s="141">
        <v>1</v>
      </c>
      <c r="AO188" s="97">
        <v>2</v>
      </c>
      <c r="AP188" s="97">
        <v>3</v>
      </c>
      <c r="AQ188" s="97">
        <v>2</v>
      </c>
      <c r="AR188" s="97">
        <v>1</v>
      </c>
      <c r="AS188" s="97"/>
      <c r="AT188" s="97"/>
      <c r="AU188" s="97"/>
      <c r="AV188" s="99">
        <v>1</v>
      </c>
      <c r="AW188" s="99">
        <v>1</v>
      </c>
      <c r="AX188" s="147">
        <v>2</v>
      </c>
    </row>
    <row r="189" spans="1:50" x14ac:dyDescent="0.25">
      <c r="A189" s="97" t="s">
        <v>362</v>
      </c>
      <c r="B189" s="98" t="s">
        <v>776</v>
      </c>
      <c r="C189" s="98"/>
      <c r="D189" s="98" t="s">
        <v>363</v>
      </c>
      <c r="E189" s="156">
        <v>11</v>
      </c>
      <c r="F189" s="97">
        <v>2</v>
      </c>
      <c r="G189" s="97">
        <v>3</v>
      </c>
      <c r="H189" s="97">
        <v>3</v>
      </c>
      <c r="I189" s="100">
        <v>5</v>
      </c>
      <c r="J189" s="100">
        <v>5</v>
      </c>
      <c r="K189" s="100">
        <v>9</v>
      </c>
      <c r="L189" s="100">
        <v>12</v>
      </c>
      <c r="M189" s="100">
        <v>1</v>
      </c>
      <c r="N189" s="100">
        <v>2</v>
      </c>
      <c r="O189" s="158">
        <v>3</v>
      </c>
      <c r="P189" s="156" t="s">
        <v>53</v>
      </c>
      <c r="Q189" s="97">
        <v>1</v>
      </c>
      <c r="R189" s="97" t="s">
        <v>53</v>
      </c>
      <c r="S189" s="97">
        <v>1</v>
      </c>
      <c r="T189" s="97">
        <v>1</v>
      </c>
      <c r="U189" s="97">
        <v>1</v>
      </c>
      <c r="V189" s="97">
        <v>2</v>
      </c>
      <c r="W189" s="97">
        <v>6</v>
      </c>
      <c r="X189" s="97">
        <v>4</v>
      </c>
      <c r="Y189" s="97">
        <v>1</v>
      </c>
      <c r="Z189" s="97">
        <v>1</v>
      </c>
      <c r="AA189" s="158">
        <v>3</v>
      </c>
      <c r="AB189" s="156" t="s">
        <v>53</v>
      </c>
      <c r="AC189" s="97" t="s">
        <v>53</v>
      </c>
      <c r="AD189" s="97">
        <v>1</v>
      </c>
      <c r="AE189" s="97">
        <v>1</v>
      </c>
      <c r="AF189" s="97" t="s">
        <v>53</v>
      </c>
      <c r="AG189" s="100">
        <v>2</v>
      </c>
      <c r="AH189" s="100">
        <v>1</v>
      </c>
      <c r="AI189" s="100">
        <v>1</v>
      </c>
      <c r="AJ189" s="100">
        <v>3</v>
      </c>
      <c r="AK189" s="100"/>
      <c r="AL189" s="100">
        <v>1</v>
      </c>
      <c r="AM189" s="158"/>
      <c r="AN189" s="141">
        <v>10</v>
      </c>
      <c r="AO189" s="97">
        <v>1</v>
      </c>
      <c r="AP189" s="97">
        <v>1</v>
      </c>
      <c r="AQ189" s="97">
        <v>2</v>
      </c>
      <c r="AR189" s="97">
        <v>2</v>
      </c>
      <c r="AS189" s="97">
        <v>2</v>
      </c>
      <c r="AT189" s="97">
        <v>2</v>
      </c>
      <c r="AU189" s="97">
        <v>5</v>
      </c>
      <c r="AV189" s="99"/>
      <c r="AW189" s="99"/>
      <c r="AX189" s="147"/>
    </row>
    <row r="190" spans="1:50" x14ac:dyDescent="0.25">
      <c r="A190" s="101"/>
      <c r="B190" s="102" t="s">
        <v>776</v>
      </c>
      <c r="C190" s="102" t="s">
        <v>364</v>
      </c>
      <c r="D190" s="102"/>
      <c r="E190" s="159" t="s">
        <v>53</v>
      </c>
      <c r="F190" s="101" t="s">
        <v>53</v>
      </c>
      <c r="G190" s="101" t="s">
        <v>53</v>
      </c>
      <c r="H190" s="101" t="s">
        <v>53</v>
      </c>
      <c r="I190" s="101" t="s">
        <v>53</v>
      </c>
      <c r="J190" s="101">
        <v>2</v>
      </c>
      <c r="K190" s="101"/>
      <c r="L190" s="101">
        <v>2</v>
      </c>
      <c r="M190" s="101"/>
      <c r="N190" s="101"/>
      <c r="O190" s="160"/>
      <c r="P190" s="159">
        <v>6</v>
      </c>
      <c r="Q190" s="101" t="s">
        <v>53</v>
      </c>
      <c r="R190" s="101" t="s">
        <v>53</v>
      </c>
      <c r="S190" s="101" t="s">
        <v>53</v>
      </c>
      <c r="T190" s="101" t="s">
        <v>53</v>
      </c>
      <c r="U190" s="101" t="s">
        <v>53</v>
      </c>
      <c r="V190" s="101"/>
      <c r="W190" s="101"/>
      <c r="X190" s="101"/>
      <c r="Y190" s="101"/>
      <c r="Z190" s="101"/>
      <c r="AA190" s="160"/>
      <c r="AB190" s="159" t="s">
        <v>53</v>
      </c>
      <c r="AC190" s="101" t="s">
        <v>53</v>
      </c>
      <c r="AD190" s="101" t="s">
        <v>53</v>
      </c>
      <c r="AE190" s="101" t="s">
        <v>53</v>
      </c>
      <c r="AF190" s="101" t="s">
        <v>53</v>
      </c>
      <c r="AG190" s="101" t="s">
        <v>53</v>
      </c>
      <c r="AH190" s="101"/>
      <c r="AI190" s="101"/>
      <c r="AJ190" s="101"/>
      <c r="AK190" s="101"/>
      <c r="AL190" s="101"/>
      <c r="AM190" s="160"/>
      <c r="AN190" s="142" t="s">
        <v>53</v>
      </c>
      <c r="AO190" s="101" t="s">
        <v>53</v>
      </c>
      <c r="AP190" s="101" t="s">
        <v>53</v>
      </c>
      <c r="AQ190" s="101" t="s">
        <v>53</v>
      </c>
      <c r="AR190" s="101" t="s">
        <v>53</v>
      </c>
      <c r="AS190" s="101">
        <v>2</v>
      </c>
      <c r="AT190" s="101"/>
      <c r="AU190" s="101">
        <v>2</v>
      </c>
      <c r="AV190" s="103"/>
      <c r="AW190" s="103"/>
      <c r="AX190" s="103"/>
    </row>
    <row r="191" spans="1:50" x14ac:dyDescent="0.25">
      <c r="A191" s="97" t="s">
        <v>365</v>
      </c>
      <c r="B191" s="98" t="s">
        <v>776</v>
      </c>
      <c r="C191" s="98"/>
      <c r="D191" s="98" t="s">
        <v>366</v>
      </c>
      <c r="E191" s="156" t="s">
        <v>53</v>
      </c>
      <c r="F191" s="97" t="s">
        <v>53</v>
      </c>
      <c r="G191" s="97" t="s">
        <v>53</v>
      </c>
      <c r="H191" s="97" t="s">
        <v>53</v>
      </c>
      <c r="I191" s="100">
        <v>1</v>
      </c>
      <c r="J191" s="100"/>
      <c r="K191" s="100"/>
      <c r="L191" s="104" t="s">
        <v>903</v>
      </c>
      <c r="M191" s="104" t="s">
        <v>903</v>
      </c>
      <c r="N191" s="104" t="s">
        <v>903</v>
      </c>
      <c r="O191" s="161" t="s">
        <v>903</v>
      </c>
      <c r="P191" s="156" t="s">
        <v>53</v>
      </c>
      <c r="Q191" s="97" t="s">
        <v>53</v>
      </c>
      <c r="R191" s="97" t="s">
        <v>53</v>
      </c>
      <c r="S191" s="97" t="s">
        <v>53</v>
      </c>
      <c r="T191" s="97" t="s">
        <v>53</v>
      </c>
      <c r="U191" s="97" t="s">
        <v>53</v>
      </c>
      <c r="V191" s="97"/>
      <c r="W191" s="97"/>
      <c r="X191" s="104" t="s">
        <v>903</v>
      </c>
      <c r="Y191" s="104" t="s">
        <v>903</v>
      </c>
      <c r="Z191" s="104" t="s">
        <v>903</v>
      </c>
      <c r="AA191" s="161" t="s">
        <v>903</v>
      </c>
      <c r="AB191" s="156" t="s">
        <v>53</v>
      </c>
      <c r="AC191" s="97" t="s">
        <v>53</v>
      </c>
      <c r="AD191" s="97" t="s">
        <v>53</v>
      </c>
      <c r="AE191" s="97" t="s">
        <v>53</v>
      </c>
      <c r="AF191" s="97" t="s">
        <v>53</v>
      </c>
      <c r="AG191" s="100">
        <v>1</v>
      </c>
      <c r="AH191" s="100"/>
      <c r="AI191" s="100"/>
      <c r="AJ191" s="104" t="s">
        <v>903</v>
      </c>
      <c r="AK191" s="104" t="s">
        <v>903</v>
      </c>
      <c r="AL191" s="104" t="s">
        <v>903</v>
      </c>
      <c r="AM191" s="161" t="s">
        <v>903</v>
      </c>
      <c r="AN191" s="141" t="s">
        <v>53</v>
      </c>
      <c r="AO191" s="97" t="s">
        <v>53</v>
      </c>
      <c r="AP191" s="97" t="s">
        <v>53</v>
      </c>
      <c r="AQ191" s="97" t="s">
        <v>53</v>
      </c>
      <c r="AR191" s="97" t="s">
        <v>53</v>
      </c>
      <c r="AS191" s="97"/>
      <c r="AT191" s="97"/>
      <c r="AU191" s="104" t="s">
        <v>903</v>
      </c>
      <c r="AV191" s="105" t="s">
        <v>903</v>
      </c>
      <c r="AW191" s="105" t="s">
        <v>903</v>
      </c>
      <c r="AX191" s="105" t="s">
        <v>903</v>
      </c>
    </row>
    <row r="192" spans="1:50" x14ac:dyDescent="0.25">
      <c r="A192" s="97" t="s">
        <v>367</v>
      </c>
      <c r="B192" s="98" t="s">
        <v>776</v>
      </c>
      <c r="C192" s="98"/>
      <c r="D192" s="98" t="s">
        <v>368</v>
      </c>
      <c r="E192" s="156">
        <v>2</v>
      </c>
      <c r="F192" s="97">
        <v>1</v>
      </c>
      <c r="G192" s="97">
        <v>3</v>
      </c>
      <c r="H192" s="97">
        <v>3</v>
      </c>
      <c r="I192" s="100">
        <v>1</v>
      </c>
      <c r="J192" s="100">
        <v>5</v>
      </c>
      <c r="K192" s="100">
        <v>2</v>
      </c>
      <c r="L192" s="100"/>
      <c r="M192" s="100"/>
      <c r="N192" s="100">
        <v>2</v>
      </c>
      <c r="O192" s="158">
        <v>3</v>
      </c>
      <c r="P192" s="156" t="s">
        <v>53</v>
      </c>
      <c r="Q192" s="97" t="s">
        <v>53</v>
      </c>
      <c r="R192" s="97" t="s">
        <v>53</v>
      </c>
      <c r="S192" s="97" t="s">
        <v>53</v>
      </c>
      <c r="T192" s="97" t="s">
        <v>53</v>
      </c>
      <c r="U192" s="97" t="s">
        <v>53</v>
      </c>
      <c r="V192" s="97"/>
      <c r="W192" s="97"/>
      <c r="X192" s="97"/>
      <c r="Y192" s="97"/>
      <c r="Z192" s="97"/>
      <c r="AA192" s="158"/>
      <c r="AB192" s="156" t="s">
        <v>53</v>
      </c>
      <c r="AC192" s="97" t="s">
        <v>53</v>
      </c>
      <c r="AD192" s="97" t="s">
        <v>53</v>
      </c>
      <c r="AE192" s="97" t="s">
        <v>53</v>
      </c>
      <c r="AF192" s="97" t="s">
        <v>53</v>
      </c>
      <c r="AG192" s="97" t="s">
        <v>53</v>
      </c>
      <c r="AH192" s="97"/>
      <c r="AI192" s="97"/>
      <c r="AJ192" s="97"/>
      <c r="AK192" s="97"/>
      <c r="AL192" s="97"/>
      <c r="AM192" s="158">
        <v>2</v>
      </c>
      <c r="AN192" s="141">
        <v>2</v>
      </c>
      <c r="AO192" s="97">
        <v>1</v>
      </c>
      <c r="AP192" s="97">
        <v>3</v>
      </c>
      <c r="AQ192" s="97">
        <v>3</v>
      </c>
      <c r="AR192" s="97">
        <v>1</v>
      </c>
      <c r="AS192" s="97">
        <v>5</v>
      </c>
      <c r="AT192" s="97">
        <v>2</v>
      </c>
      <c r="AU192" s="97"/>
      <c r="AV192" s="99"/>
      <c r="AW192" s="99">
        <v>2</v>
      </c>
      <c r="AX192" s="147">
        <v>1</v>
      </c>
    </row>
    <row r="193" spans="1:50" x14ac:dyDescent="0.25">
      <c r="A193" s="97" t="s">
        <v>369</v>
      </c>
      <c r="B193" s="98" t="s">
        <v>776</v>
      </c>
      <c r="C193" s="98"/>
      <c r="D193" s="98" t="s">
        <v>370</v>
      </c>
      <c r="E193" s="156" t="s">
        <v>53</v>
      </c>
      <c r="F193" s="97" t="s">
        <v>53</v>
      </c>
      <c r="G193" s="97" t="s">
        <v>53</v>
      </c>
      <c r="H193" s="97" t="s">
        <v>53</v>
      </c>
      <c r="I193" s="97" t="s">
        <v>53</v>
      </c>
      <c r="J193" s="97"/>
      <c r="K193" s="97">
        <v>7</v>
      </c>
      <c r="L193" s="97">
        <v>6</v>
      </c>
      <c r="M193" s="97">
        <v>4</v>
      </c>
      <c r="N193" s="97">
        <v>12</v>
      </c>
      <c r="O193" s="157"/>
      <c r="P193" s="156" t="s">
        <v>53</v>
      </c>
      <c r="Q193" s="97" t="s">
        <v>53</v>
      </c>
      <c r="R193" s="97" t="s">
        <v>53</v>
      </c>
      <c r="S193" s="97" t="s">
        <v>53</v>
      </c>
      <c r="T193" s="97" t="s">
        <v>53</v>
      </c>
      <c r="U193" s="97" t="s">
        <v>53</v>
      </c>
      <c r="V193" s="97"/>
      <c r="W193" s="97"/>
      <c r="X193" s="97"/>
      <c r="Y193" s="97"/>
      <c r="Z193" s="97"/>
      <c r="AA193" s="157"/>
      <c r="AB193" s="156" t="s">
        <v>53</v>
      </c>
      <c r="AC193" s="97" t="s">
        <v>53</v>
      </c>
      <c r="AD193" s="97" t="s">
        <v>53</v>
      </c>
      <c r="AE193" s="97" t="s">
        <v>53</v>
      </c>
      <c r="AF193" s="97" t="s">
        <v>53</v>
      </c>
      <c r="AG193" s="97" t="s">
        <v>53</v>
      </c>
      <c r="AH193" s="97"/>
      <c r="AI193" s="97">
        <v>7</v>
      </c>
      <c r="AJ193" s="97"/>
      <c r="AK193" s="97">
        <v>3</v>
      </c>
      <c r="AL193" s="97">
        <v>8</v>
      </c>
      <c r="AM193" s="157"/>
      <c r="AN193" s="141" t="s">
        <v>53</v>
      </c>
      <c r="AO193" s="97" t="s">
        <v>53</v>
      </c>
      <c r="AP193" s="97" t="s">
        <v>53</v>
      </c>
      <c r="AQ193" s="97" t="s">
        <v>53</v>
      </c>
      <c r="AR193" s="97" t="s">
        <v>53</v>
      </c>
      <c r="AS193" s="97"/>
      <c r="AT193" s="97"/>
      <c r="AU193" s="97">
        <v>6</v>
      </c>
      <c r="AV193" s="99">
        <v>1</v>
      </c>
      <c r="AW193" s="99">
        <v>4</v>
      </c>
      <c r="AX193" s="99"/>
    </row>
    <row r="194" spans="1:50" x14ac:dyDescent="0.25">
      <c r="A194" s="97" t="s">
        <v>371</v>
      </c>
      <c r="B194" s="98" t="s">
        <v>776</v>
      </c>
      <c r="C194" s="98"/>
      <c r="D194" s="98" t="s">
        <v>372</v>
      </c>
      <c r="E194" s="156" t="s">
        <v>53</v>
      </c>
      <c r="F194" s="97" t="s">
        <v>53</v>
      </c>
      <c r="G194" s="97" t="s">
        <v>53</v>
      </c>
      <c r="H194" s="97" t="s">
        <v>53</v>
      </c>
      <c r="I194" s="97" t="s">
        <v>53</v>
      </c>
      <c r="J194" s="97"/>
      <c r="K194" s="97"/>
      <c r="L194" s="104" t="s">
        <v>903</v>
      </c>
      <c r="M194" s="104" t="s">
        <v>903</v>
      </c>
      <c r="N194" s="104" t="s">
        <v>903</v>
      </c>
      <c r="O194" s="161" t="s">
        <v>903</v>
      </c>
      <c r="P194" s="156" t="s">
        <v>53</v>
      </c>
      <c r="Q194" s="97" t="s">
        <v>53</v>
      </c>
      <c r="R194" s="97" t="s">
        <v>53</v>
      </c>
      <c r="S194" s="97" t="s">
        <v>53</v>
      </c>
      <c r="T194" s="97" t="s">
        <v>53</v>
      </c>
      <c r="U194" s="97" t="s">
        <v>53</v>
      </c>
      <c r="V194" s="97"/>
      <c r="W194" s="97"/>
      <c r="X194" s="104" t="s">
        <v>903</v>
      </c>
      <c r="Y194" s="104" t="s">
        <v>903</v>
      </c>
      <c r="Z194" s="104" t="s">
        <v>903</v>
      </c>
      <c r="AA194" s="161" t="s">
        <v>903</v>
      </c>
      <c r="AB194" s="156" t="s">
        <v>53</v>
      </c>
      <c r="AC194" s="97" t="s">
        <v>53</v>
      </c>
      <c r="AD194" s="97" t="s">
        <v>53</v>
      </c>
      <c r="AE194" s="97" t="s">
        <v>53</v>
      </c>
      <c r="AF194" s="97" t="s">
        <v>53</v>
      </c>
      <c r="AG194" s="97" t="s">
        <v>53</v>
      </c>
      <c r="AH194" s="97"/>
      <c r="AI194" s="97"/>
      <c r="AJ194" s="104" t="s">
        <v>903</v>
      </c>
      <c r="AK194" s="104" t="s">
        <v>903</v>
      </c>
      <c r="AL194" s="104" t="s">
        <v>903</v>
      </c>
      <c r="AM194" s="161" t="s">
        <v>903</v>
      </c>
      <c r="AN194" s="141" t="s">
        <v>53</v>
      </c>
      <c r="AO194" s="97" t="s">
        <v>53</v>
      </c>
      <c r="AP194" s="97" t="s">
        <v>53</v>
      </c>
      <c r="AQ194" s="97" t="s">
        <v>53</v>
      </c>
      <c r="AR194" s="97" t="s">
        <v>53</v>
      </c>
      <c r="AS194" s="97"/>
      <c r="AT194" s="97"/>
      <c r="AU194" s="104" t="s">
        <v>903</v>
      </c>
      <c r="AV194" s="105" t="s">
        <v>903</v>
      </c>
      <c r="AW194" s="105" t="s">
        <v>903</v>
      </c>
      <c r="AX194" s="105" t="s">
        <v>903</v>
      </c>
    </row>
    <row r="195" spans="1:50" x14ac:dyDescent="0.25">
      <c r="A195" s="97" t="s">
        <v>373</v>
      </c>
      <c r="B195" s="98" t="s">
        <v>776</v>
      </c>
      <c r="C195" s="98"/>
      <c r="D195" s="98" t="s">
        <v>374</v>
      </c>
      <c r="E195" s="156">
        <v>1</v>
      </c>
      <c r="F195" s="97">
        <v>2</v>
      </c>
      <c r="G195" s="97">
        <v>4</v>
      </c>
      <c r="H195" s="97">
        <v>5</v>
      </c>
      <c r="I195" s="100">
        <v>2</v>
      </c>
      <c r="J195" s="100">
        <v>4</v>
      </c>
      <c r="K195" s="100">
        <v>9</v>
      </c>
      <c r="L195" s="100">
        <v>12</v>
      </c>
      <c r="M195" s="100">
        <v>6</v>
      </c>
      <c r="N195" s="100">
        <v>7</v>
      </c>
      <c r="O195" s="158">
        <v>14</v>
      </c>
      <c r="P195" s="156" t="s">
        <v>53</v>
      </c>
      <c r="Q195" s="97" t="s">
        <v>53</v>
      </c>
      <c r="R195" s="97" t="s">
        <v>53</v>
      </c>
      <c r="S195" s="97" t="s">
        <v>53</v>
      </c>
      <c r="T195" s="97" t="s">
        <v>53</v>
      </c>
      <c r="U195" s="97" t="s">
        <v>53</v>
      </c>
      <c r="V195" s="97"/>
      <c r="W195" s="97"/>
      <c r="X195" s="97"/>
      <c r="Y195" s="97"/>
      <c r="Z195" s="97"/>
      <c r="AA195" s="158"/>
      <c r="AB195" s="156" t="s">
        <v>53</v>
      </c>
      <c r="AC195" s="97" t="s">
        <v>53</v>
      </c>
      <c r="AD195" s="97">
        <v>2</v>
      </c>
      <c r="AE195" s="97">
        <v>1</v>
      </c>
      <c r="AF195" s="97" t="s">
        <v>53</v>
      </c>
      <c r="AG195" s="97" t="s">
        <v>53</v>
      </c>
      <c r="AH195" s="97">
        <v>1</v>
      </c>
      <c r="AI195" s="97"/>
      <c r="AJ195" s="97">
        <v>2</v>
      </c>
      <c r="AK195" s="97">
        <v>1</v>
      </c>
      <c r="AL195" s="97">
        <v>2</v>
      </c>
      <c r="AM195" s="158">
        <v>2</v>
      </c>
      <c r="AN195" s="141">
        <v>1</v>
      </c>
      <c r="AO195" s="97" t="s">
        <v>53</v>
      </c>
      <c r="AP195" s="97">
        <v>3</v>
      </c>
      <c r="AQ195" s="97">
        <v>5</v>
      </c>
      <c r="AR195" s="97">
        <v>2</v>
      </c>
      <c r="AS195" s="97">
        <v>3</v>
      </c>
      <c r="AT195" s="97">
        <v>9</v>
      </c>
      <c r="AU195" s="97">
        <v>10</v>
      </c>
      <c r="AV195" s="99">
        <v>5</v>
      </c>
      <c r="AW195" s="99">
        <v>5</v>
      </c>
      <c r="AX195" s="147">
        <v>12</v>
      </c>
    </row>
    <row r="196" spans="1:50" x14ac:dyDescent="0.25">
      <c r="A196" s="97" t="s">
        <v>375</v>
      </c>
      <c r="B196" s="98" t="s">
        <v>776</v>
      </c>
      <c r="C196" s="98"/>
      <c r="D196" s="98" t="s">
        <v>376</v>
      </c>
      <c r="E196" s="156">
        <v>2</v>
      </c>
      <c r="F196" s="97">
        <v>2</v>
      </c>
      <c r="G196" s="97">
        <v>2</v>
      </c>
      <c r="H196" s="97">
        <v>1</v>
      </c>
      <c r="I196" s="100">
        <v>7</v>
      </c>
      <c r="J196" s="100">
        <v>8</v>
      </c>
      <c r="K196" s="100">
        <v>7</v>
      </c>
      <c r="L196" s="100">
        <v>9</v>
      </c>
      <c r="M196" s="100">
        <v>6</v>
      </c>
      <c r="N196" s="100">
        <v>2</v>
      </c>
      <c r="O196" s="158">
        <v>4</v>
      </c>
      <c r="P196" s="156" t="s">
        <v>53</v>
      </c>
      <c r="Q196" s="97" t="s">
        <v>53</v>
      </c>
      <c r="R196" s="97" t="s">
        <v>53</v>
      </c>
      <c r="S196" s="97" t="s">
        <v>53</v>
      </c>
      <c r="T196" s="97" t="s">
        <v>53</v>
      </c>
      <c r="U196" s="97" t="s">
        <v>53</v>
      </c>
      <c r="V196" s="97"/>
      <c r="W196" s="97"/>
      <c r="X196" s="97"/>
      <c r="Y196" s="97"/>
      <c r="Z196" s="97"/>
      <c r="AA196" s="158"/>
      <c r="AB196" s="156" t="s">
        <v>53</v>
      </c>
      <c r="AC196" s="97" t="s">
        <v>53</v>
      </c>
      <c r="AD196" s="97" t="s">
        <v>53</v>
      </c>
      <c r="AE196" s="97" t="s">
        <v>53</v>
      </c>
      <c r="AF196" s="97" t="s">
        <v>53</v>
      </c>
      <c r="AG196" s="97" t="s">
        <v>53</v>
      </c>
      <c r="AH196" s="97"/>
      <c r="AI196" s="97"/>
      <c r="AJ196" s="97"/>
      <c r="AK196" s="97"/>
      <c r="AL196" s="97"/>
      <c r="AM196" s="158"/>
      <c r="AN196" s="141">
        <v>2</v>
      </c>
      <c r="AO196" s="97">
        <v>2</v>
      </c>
      <c r="AP196" s="97">
        <v>2</v>
      </c>
      <c r="AQ196" s="97">
        <v>1</v>
      </c>
      <c r="AR196" s="97">
        <v>7</v>
      </c>
      <c r="AS196" s="97">
        <v>8</v>
      </c>
      <c r="AT196" s="97">
        <v>7</v>
      </c>
      <c r="AU196" s="97">
        <v>9</v>
      </c>
      <c r="AV196" s="99">
        <v>6</v>
      </c>
      <c r="AW196" s="99">
        <v>2</v>
      </c>
      <c r="AX196" s="147">
        <v>4</v>
      </c>
    </row>
    <row r="197" spans="1:50" x14ac:dyDescent="0.25">
      <c r="A197" s="97" t="s">
        <v>377</v>
      </c>
      <c r="B197" s="98" t="s">
        <v>776</v>
      </c>
      <c r="C197" s="98"/>
      <c r="D197" s="98" t="s">
        <v>378</v>
      </c>
      <c r="E197" s="156">
        <v>1</v>
      </c>
      <c r="F197" s="97" t="s">
        <v>53</v>
      </c>
      <c r="G197" s="97" t="s">
        <v>53</v>
      </c>
      <c r="H197" s="97" t="s">
        <v>53</v>
      </c>
      <c r="I197" s="100">
        <v>1</v>
      </c>
      <c r="J197" s="100"/>
      <c r="K197" s="100"/>
      <c r="L197" s="100">
        <v>2</v>
      </c>
      <c r="M197" s="100"/>
      <c r="N197" s="100"/>
      <c r="O197" s="158"/>
      <c r="P197" s="156" t="s">
        <v>53</v>
      </c>
      <c r="Q197" s="97" t="s">
        <v>53</v>
      </c>
      <c r="R197" s="97" t="s">
        <v>53</v>
      </c>
      <c r="S197" s="97" t="s">
        <v>53</v>
      </c>
      <c r="T197" s="97" t="s">
        <v>53</v>
      </c>
      <c r="U197" s="97" t="s">
        <v>53</v>
      </c>
      <c r="V197" s="97"/>
      <c r="W197" s="97"/>
      <c r="X197" s="97"/>
      <c r="Y197" s="97"/>
      <c r="Z197" s="97"/>
      <c r="AA197" s="158"/>
      <c r="AB197" s="156" t="s">
        <v>53</v>
      </c>
      <c r="AC197" s="97" t="s">
        <v>53</v>
      </c>
      <c r="AD197" s="97" t="s">
        <v>53</v>
      </c>
      <c r="AE197" s="97" t="s">
        <v>53</v>
      </c>
      <c r="AF197" s="97" t="s">
        <v>53</v>
      </c>
      <c r="AG197" s="97" t="s">
        <v>53</v>
      </c>
      <c r="AH197" s="97"/>
      <c r="AI197" s="97"/>
      <c r="AJ197" s="97"/>
      <c r="AK197" s="97"/>
      <c r="AL197" s="97"/>
      <c r="AM197" s="158"/>
      <c r="AN197" s="141">
        <v>1</v>
      </c>
      <c r="AO197" s="97" t="s">
        <v>53</v>
      </c>
      <c r="AP197" s="97" t="s">
        <v>53</v>
      </c>
      <c r="AQ197" s="97" t="s">
        <v>53</v>
      </c>
      <c r="AR197" s="97">
        <v>1</v>
      </c>
      <c r="AS197" s="97"/>
      <c r="AT197" s="97"/>
      <c r="AU197" s="97">
        <v>2</v>
      </c>
      <c r="AV197" s="99"/>
      <c r="AW197" s="99"/>
      <c r="AX197" s="147"/>
    </row>
    <row r="198" spans="1:50" x14ac:dyDescent="0.25">
      <c r="A198" s="97" t="s">
        <v>379</v>
      </c>
      <c r="B198" s="98" t="s">
        <v>776</v>
      </c>
      <c r="C198" s="98"/>
      <c r="D198" s="98" t="s">
        <v>380</v>
      </c>
      <c r="E198" s="156" t="s">
        <v>53</v>
      </c>
      <c r="F198" s="97" t="s">
        <v>53</v>
      </c>
      <c r="G198" s="97" t="s">
        <v>53</v>
      </c>
      <c r="H198" s="97" t="s">
        <v>53</v>
      </c>
      <c r="I198" s="97" t="s">
        <v>53</v>
      </c>
      <c r="J198" s="97"/>
      <c r="K198" s="97"/>
      <c r="L198" s="97"/>
      <c r="M198" s="97"/>
      <c r="N198" s="97">
        <v>1</v>
      </c>
      <c r="O198" s="157"/>
      <c r="P198" s="156" t="s">
        <v>53</v>
      </c>
      <c r="Q198" s="97" t="s">
        <v>53</v>
      </c>
      <c r="R198" s="97" t="s">
        <v>53</v>
      </c>
      <c r="S198" s="97" t="s">
        <v>53</v>
      </c>
      <c r="T198" s="97" t="s">
        <v>53</v>
      </c>
      <c r="U198" s="97" t="s">
        <v>53</v>
      </c>
      <c r="V198" s="97"/>
      <c r="W198" s="97"/>
      <c r="X198" s="97"/>
      <c r="Y198" s="97"/>
      <c r="Z198" s="97"/>
      <c r="AA198" s="157"/>
      <c r="AB198" s="156" t="s">
        <v>53</v>
      </c>
      <c r="AC198" s="97" t="s">
        <v>53</v>
      </c>
      <c r="AD198" s="97" t="s">
        <v>53</v>
      </c>
      <c r="AE198" s="97" t="s">
        <v>53</v>
      </c>
      <c r="AF198" s="97" t="s">
        <v>53</v>
      </c>
      <c r="AG198" s="97" t="s">
        <v>53</v>
      </c>
      <c r="AH198" s="97"/>
      <c r="AI198" s="97"/>
      <c r="AJ198" s="97"/>
      <c r="AK198" s="97"/>
      <c r="AL198" s="97"/>
      <c r="AM198" s="157"/>
      <c r="AN198" s="141" t="s">
        <v>53</v>
      </c>
      <c r="AO198" s="97" t="s">
        <v>53</v>
      </c>
      <c r="AP198" s="97" t="s">
        <v>53</v>
      </c>
      <c r="AQ198" s="97" t="s">
        <v>53</v>
      </c>
      <c r="AR198" s="97" t="s">
        <v>53</v>
      </c>
      <c r="AS198" s="97"/>
      <c r="AT198" s="97"/>
      <c r="AU198" s="97"/>
      <c r="AV198" s="99"/>
      <c r="AW198" s="99">
        <v>1</v>
      </c>
      <c r="AX198" s="99"/>
    </row>
    <row r="199" spans="1:50" x14ac:dyDescent="0.25">
      <c r="A199" s="97" t="s">
        <v>381</v>
      </c>
      <c r="B199" s="98" t="s">
        <v>776</v>
      </c>
      <c r="C199" s="98"/>
      <c r="D199" s="98" t="s">
        <v>382</v>
      </c>
      <c r="E199" s="156" t="s">
        <v>53</v>
      </c>
      <c r="F199" s="97" t="s">
        <v>53</v>
      </c>
      <c r="G199" s="97" t="s">
        <v>53</v>
      </c>
      <c r="H199" s="97" t="s">
        <v>53</v>
      </c>
      <c r="I199" s="97" t="s">
        <v>53</v>
      </c>
      <c r="J199" s="97"/>
      <c r="K199" s="97"/>
      <c r="L199" s="97">
        <v>1</v>
      </c>
      <c r="M199" s="97"/>
      <c r="N199" s="97"/>
      <c r="O199" s="157"/>
      <c r="P199" s="156" t="s">
        <v>53</v>
      </c>
      <c r="Q199" s="97" t="s">
        <v>53</v>
      </c>
      <c r="R199" s="97" t="s">
        <v>53</v>
      </c>
      <c r="S199" s="97" t="s">
        <v>53</v>
      </c>
      <c r="T199" s="97" t="s">
        <v>53</v>
      </c>
      <c r="U199" s="97" t="s">
        <v>53</v>
      </c>
      <c r="V199" s="97"/>
      <c r="W199" s="97"/>
      <c r="X199" s="97"/>
      <c r="Y199" s="97"/>
      <c r="Z199" s="97"/>
      <c r="AA199" s="157"/>
      <c r="AB199" s="156" t="s">
        <v>53</v>
      </c>
      <c r="AC199" s="97" t="s">
        <v>53</v>
      </c>
      <c r="AD199" s="97" t="s">
        <v>53</v>
      </c>
      <c r="AE199" s="97" t="s">
        <v>53</v>
      </c>
      <c r="AF199" s="97" t="s">
        <v>53</v>
      </c>
      <c r="AG199" s="97" t="s">
        <v>53</v>
      </c>
      <c r="AH199" s="97"/>
      <c r="AI199" s="97"/>
      <c r="AJ199" s="97">
        <v>1</v>
      </c>
      <c r="AK199" s="97"/>
      <c r="AL199" s="97"/>
      <c r="AM199" s="157"/>
      <c r="AN199" s="141" t="s">
        <v>53</v>
      </c>
      <c r="AO199" s="97" t="s">
        <v>53</v>
      </c>
      <c r="AP199" s="97" t="s">
        <v>53</v>
      </c>
      <c r="AQ199" s="97" t="s">
        <v>53</v>
      </c>
      <c r="AR199" s="97" t="s">
        <v>53</v>
      </c>
      <c r="AS199" s="97"/>
      <c r="AT199" s="97"/>
      <c r="AU199" s="97"/>
      <c r="AV199" s="99"/>
      <c r="AW199" s="99"/>
      <c r="AX199" s="99"/>
    </row>
    <row r="200" spans="1:50" x14ac:dyDescent="0.25">
      <c r="A200" s="97" t="s">
        <v>383</v>
      </c>
      <c r="B200" s="98" t="s">
        <v>776</v>
      </c>
      <c r="C200" s="98"/>
      <c r="D200" s="98" t="s">
        <v>384</v>
      </c>
      <c r="E200" s="156" t="s">
        <v>53</v>
      </c>
      <c r="F200" s="97" t="s">
        <v>53</v>
      </c>
      <c r="G200" s="97" t="s">
        <v>53</v>
      </c>
      <c r="H200" s="97" t="s">
        <v>53</v>
      </c>
      <c r="I200" s="97" t="s">
        <v>53</v>
      </c>
      <c r="J200" s="97"/>
      <c r="K200" s="97"/>
      <c r="L200" s="104" t="s">
        <v>903</v>
      </c>
      <c r="M200" s="104" t="s">
        <v>903</v>
      </c>
      <c r="N200" s="104" t="s">
        <v>903</v>
      </c>
      <c r="O200" s="161" t="s">
        <v>903</v>
      </c>
      <c r="P200" s="156" t="s">
        <v>53</v>
      </c>
      <c r="Q200" s="97" t="s">
        <v>53</v>
      </c>
      <c r="R200" s="97" t="s">
        <v>53</v>
      </c>
      <c r="S200" s="97" t="s">
        <v>53</v>
      </c>
      <c r="T200" s="97" t="s">
        <v>53</v>
      </c>
      <c r="U200" s="97" t="s">
        <v>53</v>
      </c>
      <c r="V200" s="97"/>
      <c r="W200" s="97"/>
      <c r="X200" s="104" t="s">
        <v>903</v>
      </c>
      <c r="Y200" s="104" t="s">
        <v>903</v>
      </c>
      <c r="Z200" s="104" t="s">
        <v>903</v>
      </c>
      <c r="AA200" s="161" t="s">
        <v>903</v>
      </c>
      <c r="AB200" s="156" t="s">
        <v>53</v>
      </c>
      <c r="AC200" s="97" t="s">
        <v>53</v>
      </c>
      <c r="AD200" s="97" t="s">
        <v>53</v>
      </c>
      <c r="AE200" s="97" t="s">
        <v>53</v>
      </c>
      <c r="AF200" s="97" t="s">
        <v>53</v>
      </c>
      <c r="AG200" s="97" t="s">
        <v>53</v>
      </c>
      <c r="AH200" s="97"/>
      <c r="AI200" s="97"/>
      <c r="AJ200" s="104" t="s">
        <v>903</v>
      </c>
      <c r="AK200" s="104" t="s">
        <v>903</v>
      </c>
      <c r="AL200" s="104" t="s">
        <v>903</v>
      </c>
      <c r="AM200" s="161" t="s">
        <v>903</v>
      </c>
      <c r="AN200" s="141" t="s">
        <v>53</v>
      </c>
      <c r="AO200" s="97" t="s">
        <v>53</v>
      </c>
      <c r="AP200" s="97" t="s">
        <v>53</v>
      </c>
      <c r="AQ200" s="97" t="s">
        <v>53</v>
      </c>
      <c r="AR200" s="97" t="s">
        <v>53</v>
      </c>
      <c r="AS200" s="97"/>
      <c r="AT200" s="97"/>
      <c r="AU200" s="104" t="s">
        <v>903</v>
      </c>
      <c r="AV200" s="105" t="s">
        <v>903</v>
      </c>
      <c r="AW200" s="105" t="s">
        <v>903</v>
      </c>
      <c r="AX200" s="105" t="s">
        <v>903</v>
      </c>
    </row>
    <row r="201" spans="1:50" x14ac:dyDescent="0.25">
      <c r="A201" s="97" t="s">
        <v>385</v>
      </c>
      <c r="B201" s="98" t="s">
        <v>776</v>
      </c>
      <c r="C201" s="98"/>
      <c r="D201" s="98" t="s">
        <v>935</v>
      </c>
      <c r="E201" s="156" t="s">
        <v>53</v>
      </c>
      <c r="F201" s="97" t="s">
        <v>53</v>
      </c>
      <c r="G201" s="97" t="s">
        <v>53</v>
      </c>
      <c r="H201" s="97" t="s">
        <v>53</v>
      </c>
      <c r="I201" s="97" t="s">
        <v>53</v>
      </c>
      <c r="J201" s="97"/>
      <c r="K201" s="97"/>
      <c r="L201" s="104" t="s">
        <v>903</v>
      </c>
      <c r="M201" s="104" t="s">
        <v>903</v>
      </c>
      <c r="N201" s="104" t="s">
        <v>903</v>
      </c>
      <c r="O201" s="161" t="s">
        <v>903</v>
      </c>
      <c r="P201" s="156" t="s">
        <v>53</v>
      </c>
      <c r="Q201" s="97" t="s">
        <v>53</v>
      </c>
      <c r="R201" s="97" t="s">
        <v>53</v>
      </c>
      <c r="S201" s="97" t="s">
        <v>53</v>
      </c>
      <c r="T201" s="97" t="s">
        <v>53</v>
      </c>
      <c r="U201" s="97" t="s">
        <v>53</v>
      </c>
      <c r="V201" s="97"/>
      <c r="W201" s="97"/>
      <c r="X201" s="104" t="s">
        <v>903</v>
      </c>
      <c r="Y201" s="104" t="s">
        <v>903</v>
      </c>
      <c r="Z201" s="104" t="s">
        <v>903</v>
      </c>
      <c r="AA201" s="161" t="s">
        <v>903</v>
      </c>
      <c r="AB201" s="156" t="s">
        <v>53</v>
      </c>
      <c r="AC201" s="97" t="s">
        <v>53</v>
      </c>
      <c r="AD201" s="97" t="s">
        <v>53</v>
      </c>
      <c r="AE201" s="97" t="s">
        <v>53</v>
      </c>
      <c r="AF201" s="97" t="s">
        <v>53</v>
      </c>
      <c r="AG201" s="97" t="s">
        <v>53</v>
      </c>
      <c r="AH201" s="97"/>
      <c r="AI201" s="97"/>
      <c r="AJ201" s="104" t="s">
        <v>903</v>
      </c>
      <c r="AK201" s="104" t="s">
        <v>903</v>
      </c>
      <c r="AL201" s="104" t="s">
        <v>903</v>
      </c>
      <c r="AM201" s="161" t="s">
        <v>903</v>
      </c>
      <c r="AN201" s="141" t="s">
        <v>53</v>
      </c>
      <c r="AO201" s="97" t="s">
        <v>53</v>
      </c>
      <c r="AP201" s="97" t="s">
        <v>53</v>
      </c>
      <c r="AQ201" s="97" t="s">
        <v>53</v>
      </c>
      <c r="AR201" s="97" t="s">
        <v>53</v>
      </c>
      <c r="AS201" s="97"/>
      <c r="AT201" s="97"/>
      <c r="AU201" s="104" t="s">
        <v>903</v>
      </c>
      <c r="AV201" s="105" t="s">
        <v>903</v>
      </c>
      <c r="AW201" s="105" t="s">
        <v>903</v>
      </c>
      <c r="AX201" s="105" t="s">
        <v>903</v>
      </c>
    </row>
    <row r="202" spans="1:50" x14ac:dyDescent="0.25">
      <c r="A202" s="97" t="s">
        <v>387</v>
      </c>
      <c r="B202" s="98" t="s">
        <v>776</v>
      </c>
      <c r="C202" s="98"/>
      <c r="D202" s="98" t="s">
        <v>388</v>
      </c>
      <c r="E202" s="156">
        <v>8</v>
      </c>
      <c r="F202" s="97" t="s">
        <v>53</v>
      </c>
      <c r="G202" s="97">
        <v>1</v>
      </c>
      <c r="H202" s="97">
        <v>2</v>
      </c>
      <c r="I202" s="100">
        <v>3</v>
      </c>
      <c r="J202" s="100">
        <v>5</v>
      </c>
      <c r="K202" s="100"/>
      <c r="L202" s="100"/>
      <c r="M202" s="100"/>
      <c r="N202" s="100">
        <v>1</v>
      </c>
      <c r="O202" s="158">
        <v>4</v>
      </c>
      <c r="P202" s="156" t="s">
        <v>53</v>
      </c>
      <c r="Q202" s="97" t="s">
        <v>53</v>
      </c>
      <c r="R202" s="97" t="s">
        <v>53</v>
      </c>
      <c r="S202" s="97" t="s">
        <v>53</v>
      </c>
      <c r="T202" s="97" t="s">
        <v>53</v>
      </c>
      <c r="U202" s="97" t="s">
        <v>53</v>
      </c>
      <c r="V202" s="97"/>
      <c r="W202" s="97"/>
      <c r="X202" s="97"/>
      <c r="Y202" s="97"/>
      <c r="Z202" s="97"/>
      <c r="AA202" s="158"/>
      <c r="AB202" s="156" t="s">
        <v>53</v>
      </c>
      <c r="AC202" s="97" t="s">
        <v>53</v>
      </c>
      <c r="AD202" s="97" t="s">
        <v>53</v>
      </c>
      <c r="AE202" s="97" t="s">
        <v>53</v>
      </c>
      <c r="AF202" s="97" t="s">
        <v>53</v>
      </c>
      <c r="AG202" s="97" t="s">
        <v>53</v>
      </c>
      <c r="AH202" s="97"/>
      <c r="AI202" s="97"/>
      <c r="AJ202" s="97"/>
      <c r="AK202" s="97"/>
      <c r="AL202" s="97"/>
      <c r="AM202" s="158"/>
      <c r="AN202" s="141">
        <v>8</v>
      </c>
      <c r="AO202" s="97" t="s">
        <v>53</v>
      </c>
      <c r="AP202" s="97">
        <v>1</v>
      </c>
      <c r="AQ202" s="97">
        <v>2</v>
      </c>
      <c r="AR202" s="97">
        <v>3</v>
      </c>
      <c r="AS202" s="97">
        <v>5</v>
      </c>
      <c r="AT202" s="97"/>
      <c r="AU202" s="97"/>
      <c r="AV202" s="99"/>
      <c r="AW202" s="99">
        <v>1</v>
      </c>
      <c r="AX202" s="147">
        <v>4</v>
      </c>
    </row>
    <row r="203" spans="1:50" x14ac:dyDescent="0.25">
      <c r="A203" s="97" t="s">
        <v>389</v>
      </c>
      <c r="B203" s="98" t="s">
        <v>776</v>
      </c>
      <c r="C203" s="98"/>
      <c r="D203" s="98" t="s">
        <v>390</v>
      </c>
      <c r="E203" s="156">
        <v>1</v>
      </c>
      <c r="F203" s="97" t="s">
        <v>53</v>
      </c>
      <c r="G203" s="97">
        <v>1</v>
      </c>
      <c r="H203" s="97" t="s">
        <v>53</v>
      </c>
      <c r="I203" s="97" t="s">
        <v>53</v>
      </c>
      <c r="J203" s="97">
        <v>1</v>
      </c>
      <c r="K203" s="97"/>
      <c r="L203" s="97"/>
      <c r="M203" s="97"/>
      <c r="N203" s="97">
        <v>1</v>
      </c>
      <c r="O203" s="157"/>
      <c r="P203" s="156" t="s">
        <v>53</v>
      </c>
      <c r="Q203" s="97" t="s">
        <v>53</v>
      </c>
      <c r="R203" s="97" t="s">
        <v>53</v>
      </c>
      <c r="S203" s="97" t="s">
        <v>53</v>
      </c>
      <c r="T203" s="97" t="s">
        <v>53</v>
      </c>
      <c r="U203" s="97" t="s">
        <v>53</v>
      </c>
      <c r="V203" s="97"/>
      <c r="W203" s="97"/>
      <c r="X203" s="97"/>
      <c r="Y203" s="97"/>
      <c r="Z203" s="97"/>
      <c r="AA203" s="157"/>
      <c r="AB203" s="156" t="s">
        <v>53</v>
      </c>
      <c r="AC203" s="97" t="s">
        <v>53</v>
      </c>
      <c r="AD203" s="97" t="s">
        <v>53</v>
      </c>
      <c r="AE203" s="97" t="s">
        <v>53</v>
      </c>
      <c r="AF203" s="97" t="s">
        <v>53</v>
      </c>
      <c r="AG203" s="97" t="s">
        <v>53</v>
      </c>
      <c r="AH203" s="97"/>
      <c r="AI203" s="97"/>
      <c r="AJ203" s="97"/>
      <c r="AK203" s="97"/>
      <c r="AL203" s="97"/>
      <c r="AM203" s="157"/>
      <c r="AN203" s="141">
        <v>1</v>
      </c>
      <c r="AO203" s="97" t="s">
        <v>53</v>
      </c>
      <c r="AP203" s="97">
        <v>1</v>
      </c>
      <c r="AQ203" s="97" t="s">
        <v>53</v>
      </c>
      <c r="AR203" s="97" t="s">
        <v>53</v>
      </c>
      <c r="AS203" s="97">
        <v>1</v>
      </c>
      <c r="AT203" s="97"/>
      <c r="AU203" s="97"/>
      <c r="AV203" s="99"/>
      <c r="AW203" s="99">
        <v>1</v>
      </c>
      <c r="AX203" s="99"/>
    </row>
    <row r="204" spans="1:50" x14ac:dyDescent="0.25">
      <c r="A204" s="97" t="s">
        <v>392</v>
      </c>
      <c r="B204" s="98" t="s">
        <v>776</v>
      </c>
      <c r="C204" s="98"/>
      <c r="D204" s="98" t="s">
        <v>393</v>
      </c>
      <c r="E204" s="156">
        <v>4</v>
      </c>
      <c r="F204" s="97">
        <v>10</v>
      </c>
      <c r="G204" s="97">
        <v>1</v>
      </c>
      <c r="H204" s="97">
        <v>7</v>
      </c>
      <c r="I204" s="100">
        <v>2</v>
      </c>
      <c r="J204" s="100"/>
      <c r="K204" s="100">
        <v>1</v>
      </c>
      <c r="L204" s="100">
        <v>7</v>
      </c>
      <c r="M204" s="100">
        <v>5</v>
      </c>
      <c r="N204" s="100">
        <v>13</v>
      </c>
      <c r="O204" s="158">
        <v>10</v>
      </c>
      <c r="P204" s="156">
        <v>6</v>
      </c>
      <c r="Q204" s="97">
        <v>2</v>
      </c>
      <c r="R204" s="97">
        <v>1</v>
      </c>
      <c r="S204" s="97" t="s">
        <v>53</v>
      </c>
      <c r="T204" s="97">
        <v>2</v>
      </c>
      <c r="U204" s="97" t="s">
        <v>53</v>
      </c>
      <c r="V204" s="97"/>
      <c r="W204" s="97"/>
      <c r="X204" s="97">
        <v>2</v>
      </c>
      <c r="Y204" s="97">
        <v>1</v>
      </c>
      <c r="Z204" s="97"/>
      <c r="AA204" s="158">
        <v>2</v>
      </c>
      <c r="AB204" s="156" t="s">
        <v>53</v>
      </c>
      <c r="AC204" s="97" t="s">
        <v>53</v>
      </c>
      <c r="AD204" s="97">
        <v>3</v>
      </c>
      <c r="AE204" s="97">
        <v>1</v>
      </c>
      <c r="AF204" s="97">
        <v>4</v>
      </c>
      <c r="AG204" s="97" t="s">
        <v>53</v>
      </c>
      <c r="AH204" s="97"/>
      <c r="AI204" s="97">
        <v>1</v>
      </c>
      <c r="AJ204" s="97">
        <v>2</v>
      </c>
      <c r="AK204" s="97"/>
      <c r="AL204" s="97"/>
      <c r="AM204" s="158"/>
      <c r="AN204" s="141">
        <v>2</v>
      </c>
      <c r="AO204" s="97">
        <v>6</v>
      </c>
      <c r="AP204" s="97" t="s">
        <v>53</v>
      </c>
      <c r="AQ204" s="97">
        <v>1</v>
      </c>
      <c r="AR204" s="97">
        <v>2</v>
      </c>
      <c r="AS204" s="97"/>
      <c r="AT204" s="97"/>
      <c r="AU204" s="97">
        <v>3</v>
      </c>
      <c r="AV204" s="99">
        <v>4</v>
      </c>
      <c r="AW204" s="99">
        <v>13</v>
      </c>
      <c r="AX204" s="147">
        <v>8</v>
      </c>
    </row>
    <row r="205" spans="1:50" x14ac:dyDescent="0.25">
      <c r="A205" s="101"/>
      <c r="B205" s="102" t="s">
        <v>776</v>
      </c>
      <c r="C205" s="102" t="s">
        <v>394</v>
      </c>
      <c r="D205" s="102"/>
      <c r="E205" s="159" t="s">
        <v>53</v>
      </c>
      <c r="F205" s="101">
        <v>2</v>
      </c>
      <c r="G205" s="101">
        <v>1</v>
      </c>
      <c r="H205" s="101" t="s">
        <v>53</v>
      </c>
      <c r="I205" s="112">
        <v>1</v>
      </c>
      <c r="J205" s="112"/>
      <c r="K205" s="112">
        <v>1</v>
      </c>
      <c r="L205" s="112">
        <v>1</v>
      </c>
      <c r="M205" s="112"/>
      <c r="N205" s="112"/>
      <c r="O205" s="165"/>
      <c r="P205" s="159" t="s">
        <v>53</v>
      </c>
      <c r="Q205" s="101" t="s">
        <v>53</v>
      </c>
      <c r="R205" s="101" t="s">
        <v>53</v>
      </c>
      <c r="S205" s="101" t="s">
        <v>53</v>
      </c>
      <c r="T205" s="101" t="s">
        <v>53</v>
      </c>
      <c r="U205" s="101" t="s">
        <v>53</v>
      </c>
      <c r="V205" s="101"/>
      <c r="W205" s="101"/>
      <c r="X205" s="101"/>
      <c r="Y205" s="101"/>
      <c r="Z205" s="101"/>
      <c r="AA205" s="165"/>
      <c r="AB205" s="159">
        <v>11</v>
      </c>
      <c r="AC205" s="101" t="s">
        <v>53</v>
      </c>
      <c r="AD205" s="101">
        <v>1</v>
      </c>
      <c r="AE205" s="101">
        <v>1</v>
      </c>
      <c r="AF205" s="101" t="s">
        <v>53</v>
      </c>
      <c r="AG205" s="101">
        <v>1</v>
      </c>
      <c r="AH205" s="101"/>
      <c r="AI205" s="101">
        <v>1</v>
      </c>
      <c r="AJ205" s="101">
        <v>1</v>
      </c>
      <c r="AK205" s="101"/>
      <c r="AL205" s="101"/>
      <c r="AM205" s="165"/>
      <c r="AN205" s="142" t="s">
        <v>53</v>
      </c>
      <c r="AO205" s="101">
        <v>1</v>
      </c>
      <c r="AP205" s="101" t="s">
        <v>53</v>
      </c>
      <c r="AQ205" s="101" t="s">
        <v>53</v>
      </c>
      <c r="AR205" s="101" t="s">
        <v>53</v>
      </c>
      <c r="AS205" s="101"/>
      <c r="AT205" s="101"/>
      <c r="AU205" s="101"/>
      <c r="AV205" s="103"/>
      <c r="AW205" s="103"/>
      <c r="AX205" s="150"/>
    </row>
    <row r="206" spans="1:50" x14ac:dyDescent="0.25">
      <c r="A206" s="97" t="s">
        <v>395</v>
      </c>
      <c r="B206" s="98" t="s">
        <v>776</v>
      </c>
      <c r="C206" s="98"/>
      <c r="D206" s="98" t="s">
        <v>396</v>
      </c>
      <c r="E206" s="156" t="s">
        <v>53</v>
      </c>
      <c r="F206" s="97" t="s">
        <v>53</v>
      </c>
      <c r="G206" s="97" t="s">
        <v>53</v>
      </c>
      <c r="H206" s="97" t="s">
        <v>53</v>
      </c>
      <c r="I206" s="97" t="s">
        <v>53</v>
      </c>
      <c r="J206" s="97"/>
      <c r="K206" s="97"/>
      <c r="L206" s="97"/>
      <c r="M206" s="97">
        <v>1</v>
      </c>
      <c r="N206" s="97"/>
      <c r="O206" s="157">
        <v>1</v>
      </c>
      <c r="P206" s="156" t="s">
        <v>53</v>
      </c>
      <c r="Q206" s="97" t="s">
        <v>53</v>
      </c>
      <c r="R206" s="97" t="s">
        <v>53</v>
      </c>
      <c r="S206" s="97" t="s">
        <v>53</v>
      </c>
      <c r="T206" s="97" t="s">
        <v>53</v>
      </c>
      <c r="U206" s="97" t="s">
        <v>53</v>
      </c>
      <c r="V206" s="97"/>
      <c r="W206" s="97"/>
      <c r="X206" s="97"/>
      <c r="Y206" s="97"/>
      <c r="Z206" s="97"/>
      <c r="AA206" s="157"/>
      <c r="AB206" s="156" t="s">
        <v>53</v>
      </c>
      <c r="AC206" s="97" t="s">
        <v>53</v>
      </c>
      <c r="AD206" s="97" t="s">
        <v>53</v>
      </c>
      <c r="AE206" s="97" t="s">
        <v>53</v>
      </c>
      <c r="AF206" s="97" t="s">
        <v>53</v>
      </c>
      <c r="AG206" s="97" t="s">
        <v>53</v>
      </c>
      <c r="AH206" s="97"/>
      <c r="AI206" s="97"/>
      <c r="AJ206" s="97"/>
      <c r="AK206" s="97"/>
      <c r="AL206" s="97"/>
      <c r="AM206" s="157"/>
      <c r="AN206" s="141" t="s">
        <v>53</v>
      </c>
      <c r="AO206" s="97" t="s">
        <v>53</v>
      </c>
      <c r="AP206" s="97" t="s">
        <v>53</v>
      </c>
      <c r="AQ206" s="97" t="s">
        <v>53</v>
      </c>
      <c r="AR206" s="97" t="s">
        <v>53</v>
      </c>
      <c r="AS206" s="97"/>
      <c r="AT206" s="97"/>
      <c r="AU206" s="97"/>
      <c r="AV206" s="99">
        <v>1</v>
      </c>
      <c r="AW206" s="99"/>
      <c r="AX206" s="99">
        <v>1</v>
      </c>
    </row>
    <row r="207" spans="1:50" x14ac:dyDescent="0.25">
      <c r="A207" s="97" t="s">
        <v>397</v>
      </c>
      <c r="B207" s="98" t="s">
        <v>776</v>
      </c>
      <c r="C207" s="98"/>
      <c r="D207" s="98" t="s">
        <v>398</v>
      </c>
      <c r="E207" s="156">
        <v>6</v>
      </c>
      <c r="F207" s="97">
        <v>3</v>
      </c>
      <c r="G207" s="97">
        <v>8</v>
      </c>
      <c r="H207" s="97">
        <v>12</v>
      </c>
      <c r="I207" s="100">
        <v>12</v>
      </c>
      <c r="J207" s="100">
        <v>8</v>
      </c>
      <c r="K207" s="100">
        <v>8</v>
      </c>
      <c r="L207" s="100">
        <v>4</v>
      </c>
      <c r="M207" s="100">
        <v>3</v>
      </c>
      <c r="N207" s="100">
        <v>2</v>
      </c>
      <c r="O207" s="158">
        <v>5</v>
      </c>
      <c r="P207" s="156" t="s">
        <v>53</v>
      </c>
      <c r="Q207" s="97" t="s">
        <v>53</v>
      </c>
      <c r="R207" s="97" t="s">
        <v>53</v>
      </c>
      <c r="S207" s="97" t="s">
        <v>53</v>
      </c>
      <c r="T207" s="97" t="s">
        <v>53</v>
      </c>
      <c r="U207" s="97" t="s">
        <v>53</v>
      </c>
      <c r="V207" s="97"/>
      <c r="W207" s="97"/>
      <c r="X207" s="97"/>
      <c r="Y207" s="97"/>
      <c r="Z207" s="97"/>
      <c r="AA207" s="158"/>
      <c r="AB207" s="156">
        <v>6</v>
      </c>
      <c r="AC207" s="97">
        <v>5</v>
      </c>
      <c r="AD207" s="97">
        <v>3</v>
      </c>
      <c r="AE207" s="97">
        <v>1</v>
      </c>
      <c r="AF207" s="97">
        <v>6</v>
      </c>
      <c r="AG207" s="97">
        <v>2</v>
      </c>
      <c r="AH207" s="97">
        <v>2</v>
      </c>
      <c r="AI207" s="97">
        <v>2</v>
      </c>
      <c r="AJ207" s="97"/>
      <c r="AK207" s="97">
        <v>2</v>
      </c>
      <c r="AL207" s="97"/>
      <c r="AM207" s="158">
        <v>1</v>
      </c>
      <c r="AN207" s="141">
        <v>1</v>
      </c>
      <c r="AO207" s="97" t="s">
        <v>53</v>
      </c>
      <c r="AP207" s="97">
        <v>7</v>
      </c>
      <c r="AQ207" s="97">
        <v>6</v>
      </c>
      <c r="AR207" s="97">
        <v>10</v>
      </c>
      <c r="AS207" s="97">
        <v>6</v>
      </c>
      <c r="AT207" s="97">
        <v>6</v>
      </c>
      <c r="AU207" s="97">
        <v>4</v>
      </c>
      <c r="AV207" s="99">
        <v>1</v>
      </c>
      <c r="AW207" s="99">
        <v>2</v>
      </c>
      <c r="AX207" s="147">
        <v>4</v>
      </c>
    </row>
    <row r="208" spans="1:50" x14ac:dyDescent="0.25">
      <c r="A208" s="97" t="s">
        <v>399</v>
      </c>
      <c r="B208" s="98" t="s">
        <v>776</v>
      </c>
      <c r="C208" s="98"/>
      <c r="D208" s="98" t="s">
        <v>400</v>
      </c>
      <c r="E208" s="156">
        <v>16</v>
      </c>
      <c r="F208" s="97">
        <v>16</v>
      </c>
      <c r="G208" s="97">
        <v>11</v>
      </c>
      <c r="H208" s="97" t="s">
        <v>53</v>
      </c>
      <c r="I208" s="100">
        <v>22</v>
      </c>
      <c r="J208" s="100">
        <v>31</v>
      </c>
      <c r="K208" s="100">
        <v>30</v>
      </c>
      <c r="L208" s="100">
        <v>18</v>
      </c>
      <c r="M208" s="100">
        <v>35</v>
      </c>
      <c r="N208" s="100">
        <v>29</v>
      </c>
      <c r="O208" s="158">
        <v>25</v>
      </c>
      <c r="P208" s="156" t="s">
        <v>53</v>
      </c>
      <c r="Q208" s="97" t="s">
        <v>53</v>
      </c>
      <c r="R208" s="97" t="s">
        <v>53</v>
      </c>
      <c r="S208" s="97" t="s">
        <v>53</v>
      </c>
      <c r="T208" s="97" t="s">
        <v>53</v>
      </c>
      <c r="U208" s="97" t="s">
        <v>53</v>
      </c>
      <c r="V208" s="97"/>
      <c r="W208" s="97">
        <v>3</v>
      </c>
      <c r="X208" s="97"/>
      <c r="Y208" s="97"/>
      <c r="Z208" s="97"/>
      <c r="AA208" s="158"/>
      <c r="AB208" s="156" t="s">
        <v>53</v>
      </c>
      <c r="AC208" s="97">
        <v>1</v>
      </c>
      <c r="AD208" s="97">
        <v>3</v>
      </c>
      <c r="AE208" s="97">
        <v>2</v>
      </c>
      <c r="AF208" s="97" t="s">
        <v>53</v>
      </c>
      <c r="AG208" s="97">
        <v>3</v>
      </c>
      <c r="AH208" s="97">
        <v>5</v>
      </c>
      <c r="AI208" s="97"/>
      <c r="AJ208" s="97">
        <v>3</v>
      </c>
      <c r="AK208" s="97">
        <v>11</v>
      </c>
      <c r="AL208" s="97">
        <v>2</v>
      </c>
      <c r="AM208" s="158">
        <v>8</v>
      </c>
      <c r="AN208" s="141">
        <v>15</v>
      </c>
      <c r="AO208" s="97">
        <v>13</v>
      </c>
      <c r="AP208" s="97">
        <v>9</v>
      </c>
      <c r="AQ208" s="97" t="s">
        <v>53</v>
      </c>
      <c r="AR208" s="97">
        <v>19</v>
      </c>
      <c r="AS208" s="97">
        <v>26</v>
      </c>
      <c r="AT208" s="97">
        <v>27</v>
      </c>
      <c r="AU208" s="97">
        <v>15</v>
      </c>
      <c r="AV208" s="99">
        <v>24</v>
      </c>
      <c r="AW208" s="99">
        <v>27</v>
      </c>
      <c r="AX208" s="147">
        <v>17</v>
      </c>
    </row>
    <row r="209" spans="1:50" x14ac:dyDescent="0.25">
      <c r="A209" s="97" t="s">
        <v>401</v>
      </c>
      <c r="B209" s="98" t="s">
        <v>776</v>
      </c>
      <c r="C209" s="98"/>
      <c r="D209" s="98" t="s">
        <v>402</v>
      </c>
      <c r="E209" s="156" t="s">
        <v>53</v>
      </c>
      <c r="F209" s="97" t="s">
        <v>53</v>
      </c>
      <c r="G209" s="97" t="s">
        <v>53</v>
      </c>
      <c r="H209" s="97" t="s">
        <v>53</v>
      </c>
      <c r="I209" s="97" t="s">
        <v>53</v>
      </c>
      <c r="J209" s="97">
        <v>2</v>
      </c>
      <c r="K209" s="97"/>
      <c r="L209" s="97"/>
      <c r="M209" s="97"/>
      <c r="N209" s="97">
        <v>1</v>
      </c>
      <c r="O209" s="157">
        <v>2</v>
      </c>
      <c r="P209" s="156" t="s">
        <v>53</v>
      </c>
      <c r="Q209" s="97" t="s">
        <v>53</v>
      </c>
      <c r="R209" s="97" t="s">
        <v>53</v>
      </c>
      <c r="S209" s="97" t="s">
        <v>53</v>
      </c>
      <c r="T209" s="97" t="s">
        <v>53</v>
      </c>
      <c r="U209" s="97" t="s">
        <v>53</v>
      </c>
      <c r="V209" s="97"/>
      <c r="W209" s="97"/>
      <c r="X209" s="97"/>
      <c r="Y209" s="97"/>
      <c r="Z209" s="97"/>
      <c r="AA209" s="157"/>
      <c r="AB209" s="156" t="s">
        <v>53</v>
      </c>
      <c r="AC209" s="97" t="s">
        <v>53</v>
      </c>
      <c r="AD209" s="97" t="s">
        <v>53</v>
      </c>
      <c r="AE209" s="97" t="s">
        <v>53</v>
      </c>
      <c r="AF209" s="97" t="s">
        <v>53</v>
      </c>
      <c r="AG209" s="97" t="s">
        <v>53</v>
      </c>
      <c r="AH209" s="97"/>
      <c r="AI209" s="97"/>
      <c r="AJ209" s="97"/>
      <c r="AK209" s="97"/>
      <c r="AL209" s="97"/>
      <c r="AM209" s="157"/>
      <c r="AN209" s="141" t="s">
        <v>53</v>
      </c>
      <c r="AO209" s="97" t="s">
        <v>53</v>
      </c>
      <c r="AP209" s="97" t="s">
        <v>53</v>
      </c>
      <c r="AQ209" s="97" t="s">
        <v>53</v>
      </c>
      <c r="AR209" s="97" t="s">
        <v>53</v>
      </c>
      <c r="AS209" s="97">
        <v>2</v>
      </c>
      <c r="AT209" s="97"/>
      <c r="AU209" s="97"/>
      <c r="AV209" s="99"/>
      <c r="AW209" s="99">
        <v>1</v>
      </c>
      <c r="AX209" s="99">
        <v>2</v>
      </c>
    </row>
    <row r="210" spans="1:50" x14ac:dyDescent="0.25">
      <c r="A210" s="97" t="s">
        <v>403</v>
      </c>
      <c r="B210" s="98" t="s">
        <v>776</v>
      </c>
      <c r="C210" s="98"/>
      <c r="D210" s="98" t="s">
        <v>404</v>
      </c>
      <c r="E210" s="156">
        <v>4</v>
      </c>
      <c r="F210" s="97">
        <v>4</v>
      </c>
      <c r="G210" s="97">
        <v>4</v>
      </c>
      <c r="H210" s="97">
        <v>3</v>
      </c>
      <c r="I210" s="100">
        <v>11</v>
      </c>
      <c r="J210" s="100">
        <v>8</v>
      </c>
      <c r="K210" s="100">
        <v>8</v>
      </c>
      <c r="L210" s="100">
        <v>4</v>
      </c>
      <c r="M210" s="100">
        <v>9</v>
      </c>
      <c r="N210" s="100">
        <v>8</v>
      </c>
      <c r="O210" s="158">
        <v>12</v>
      </c>
      <c r="P210" s="156" t="s">
        <v>53</v>
      </c>
      <c r="Q210" s="97" t="s">
        <v>53</v>
      </c>
      <c r="R210" s="97" t="s">
        <v>53</v>
      </c>
      <c r="S210" s="97" t="s">
        <v>53</v>
      </c>
      <c r="T210" s="97" t="s">
        <v>53</v>
      </c>
      <c r="U210" s="97" t="s">
        <v>53</v>
      </c>
      <c r="V210" s="97"/>
      <c r="W210" s="97"/>
      <c r="X210" s="97"/>
      <c r="Y210" s="97"/>
      <c r="Z210" s="97"/>
      <c r="AA210" s="158"/>
      <c r="AB210" s="156">
        <v>1</v>
      </c>
      <c r="AC210" s="97" t="s">
        <v>53</v>
      </c>
      <c r="AD210" s="97" t="s">
        <v>53</v>
      </c>
      <c r="AE210" s="97">
        <v>1</v>
      </c>
      <c r="AF210" s="97" t="s">
        <v>53</v>
      </c>
      <c r="AG210" s="97">
        <v>3</v>
      </c>
      <c r="AH210" s="97"/>
      <c r="AI210" s="97">
        <v>2</v>
      </c>
      <c r="AJ210" s="97">
        <v>1</v>
      </c>
      <c r="AK210" s="97">
        <v>5</v>
      </c>
      <c r="AL210" s="97">
        <v>6</v>
      </c>
      <c r="AM210" s="158">
        <v>5</v>
      </c>
      <c r="AN210" s="141">
        <v>4</v>
      </c>
      <c r="AO210" s="97">
        <v>4</v>
      </c>
      <c r="AP210" s="97">
        <v>3</v>
      </c>
      <c r="AQ210" s="97">
        <v>3</v>
      </c>
      <c r="AR210" s="97">
        <v>8</v>
      </c>
      <c r="AS210" s="97">
        <v>8</v>
      </c>
      <c r="AT210" s="97">
        <v>6</v>
      </c>
      <c r="AU210" s="97">
        <v>3</v>
      </c>
      <c r="AV210" s="99">
        <v>4</v>
      </c>
      <c r="AW210" s="99">
        <v>2</v>
      </c>
      <c r="AX210" s="147">
        <v>7</v>
      </c>
    </row>
    <row r="211" spans="1:50" x14ac:dyDescent="0.25">
      <c r="A211" s="97" t="s">
        <v>405</v>
      </c>
      <c r="B211" s="98" t="s">
        <v>776</v>
      </c>
      <c r="C211" s="98"/>
      <c r="D211" s="98" t="s">
        <v>406</v>
      </c>
      <c r="E211" s="156">
        <v>2</v>
      </c>
      <c r="F211" s="97">
        <v>1</v>
      </c>
      <c r="G211" s="97">
        <v>1</v>
      </c>
      <c r="H211" s="97">
        <v>3</v>
      </c>
      <c r="I211" s="100">
        <v>1</v>
      </c>
      <c r="J211" s="100">
        <v>1</v>
      </c>
      <c r="K211" s="100"/>
      <c r="L211" s="100">
        <v>1</v>
      </c>
      <c r="M211" s="100">
        <v>17</v>
      </c>
      <c r="N211" s="100">
        <v>20</v>
      </c>
      <c r="O211" s="158">
        <v>14</v>
      </c>
      <c r="P211" s="156" t="s">
        <v>53</v>
      </c>
      <c r="Q211" s="97" t="s">
        <v>53</v>
      </c>
      <c r="R211" s="97" t="s">
        <v>53</v>
      </c>
      <c r="S211" s="97" t="s">
        <v>53</v>
      </c>
      <c r="T211" s="97" t="s">
        <v>53</v>
      </c>
      <c r="U211" s="97" t="s">
        <v>53</v>
      </c>
      <c r="V211" s="97"/>
      <c r="W211" s="97"/>
      <c r="X211" s="97"/>
      <c r="Y211" s="97"/>
      <c r="Z211" s="97"/>
      <c r="AA211" s="158"/>
      <c r="AB211" s="156" t="s">
        <v>53</v>
      </c>
      <c r="AC211" s="97" t="s">
        <v>53</v>
      </c>
      <c r="AD211" s="97" t="s">
        <v>53</v>
      </c>
      <c r="AE211" s="97" t="s">
        <v>53</v>
      </c>
      <c r="AF211" s="97" t="s">
        <v>53</v>
      </c>
      <c r="AG211" s="97" t="s">
        <v>53</v>
      </c>
      <c r="AH211" s="97"/>
      <c r="AI211" s="97"/>
      <c r="AJ211" s="97"/>
      <c r="AK211" s="97"/>
      <c r="AL211" s="97"/>
      <c r="AM211" s="158"/>
      <c r="AN211" s="141">
        <v>2</v>
      </c>
      <c r="AO211" s="97">
        <v>1</v>
      </c>
      <c r="AP211" s="97">
        <v>1</v>
      </c>
      <c r="AQ211" s="97">
        <v>3</v>
      </c>
      <c r="AR211" s="97">
        <v>1</v>
      </c>
      <c r="AS211" s="97">
        <v>1</v>
      </c>
      <c r="AT211" s="97"/>
      <c r="AU211" s="97">
        <v>1</v>
      </c>
      <c r="AV211" s="99">
        <v>17</v>
      </c>
      <c r="AW211" s="99">
        <v>20</v>
      </c>
      <c r="AX211" s="147">
        <v>14</v>
      </c>
    </row>
    <row r="212" spans="1:50" x14ac:dyDescent="0.25">
      <c r="A212" s="97" t="s">
        <v>407</v>
      </c>
      <c r="B212" s="98" t="s">
        <v>776</v>
      </c>
      <c r="C212" s="98"/>
      <c r="D212" s="98" t="s">
        <v>408</v>
      </c>
      <c r="E212" s="156" t="s">
        <v>53</v>
      </c>
      <c r="F212" s="97" t="s">
        <v>53</v>
      </c>
      <c r="G212" s="97" t="s">
        <v>53</v>
      </c>
      <c r="H212" s="97" t="s">
        <v>53</v>
      </c>
      <c r="I212" s="97" t="s">
        <v>53</v>
      </c>
      <c r="J212" s="97"/>
      <c r="K212" s="97"/>
      <c r="L212" s="104" t="s">
        <v>903</v>
      </c>
      <c r="M212" s="104" t="s">
        <v>903</v>
      </c>
      <c r="N212" s="104" t="s">
        <v>903</v>
      </c>
      <c r="O212" s="161" t="s">
        <v>903</v>
      </c>
      <c r="P212" s="156" t="s">
        <v>53</v>
      </c>
      <c r="Q212" s="97" t="s">
        <v>53</v>
      </c>
      <c r="R212" s="97" t="s">
        <v>53</v>
      </c>
      <c r="S212" s="97" t="s">
        <v>53</v>
      </c>
      <c r="T212" s="97" t="s">
        <v>53</v>
      </c>
      <c r="U212" s="97" t="s">
        <v>53</v>
      </c>
      <c r="V212" s="97"/>
      <c r="W212" s="97"/>
      <c r="X212" s="104" t="s">
        <v>903</v>
      </c>
      <c r="Y212" s="104" t="s">
        <v>903</v>
      </c>
      <c r="Z212" s="104" t="s">
        <v>903</v>
      </c>
      <c r="AA212" s="161" t="s">
        <v>903</v>
      </c>
      <c r="AB212" s="156" t="s">
        <v>53</v>
      </c>
      <c r="AC212" s="97" t="s">
        <v>53</v>
      </c>
      <c r="AD212" s="97" t="s">
        <v>53</v>
      </c>
      <c r="AE212" s="97" t="s">
        <v>53</v>
      </c>
      <c r="AF212" s="97" t="s">
        <v>53</v>
      </c>
      <c r="AG212" s="97" t="s">
        <v>53</v>
      </c>
      <c r="AH212" s="97"/>
      <c r="AI212" s="97"/>
      <c r="AJ212" s="104" t="s">
        <v>903</v>
      </c>
      <c r="AK212" s="104" t="s">
        <v>903</v>
      </c>
      <c r="AL212" s="104" t="s">
        <v>903</v>
      </c>
      <c r="AM212" s="161" t="s">
        <v>903</v>
      </c>
      <c r="AN212" s="141" t="s">
        <v>53</v>
      </c>
      <c r="AO212" s="97" t="s">
        <v>53</v>
      </c>
      <c r="AP212" s="97" t="s">
        <v>53</v>
      </c>
      <c r="AQ212" s="97" t="s">
        <v>53</v>
      </c>
      <c r="AR212" s="97" t="s">
        <v>53</v>
      </c>
      <c r="AS212" s="97"/>
      <c r="AT212" s="97"/>
      <c r="AU212" s="104" t="s">
        <v>903</v>
      </c>
      <c r="AV212" s="105" t="s">
        <v>903</v>
      </c>
      <c r="AW212" s="105" t="s">
        <v>903</v>
      </c>
      <c r="AX212" s="105" t="s">
        <v>903</v>
      </c>
    </row>
    <row r="213" spans="1:50" x14ac:dyDescent="0.25">
      <c r="A213" s="97" t="s">
        <v>409</v>
      </c>
      <c r="B213" s="98" t="s">
        <v>776</v>
      </c>
      <c r="C213" s="98"/>
      <c r="D213" s="98" t="s">
        <v>410</v>
      </c>
      <c r="E213" s="156">
        <v>3</v>
      </c>
      <c r="F213" s="97">
        <v>2</v>
      </c>
      <c r="G213" s="97" t="s">
        <v>53</v>
      </c>
      <c r="H213" s="97">
        <v>6</v>
      </c>
      <c r="I213" s="100">
        <v>21</v>
      </c>
      <c r="J213" s="100">
        <v>12</v>
      </c>
      <c r="K213" s="100">
        <v>13</v>
      </c>
      <c r="L213" s="100">
        <v>1</v>
      </c>
      <c r="M213" s="100"/>
      <c r="N213" s="100">
        <v>2</v>
      </c>
      <c r="O213" s="158">
        <v>4</v>
      </c>
      <c r="P213" s="156" t="s">
        <v>53</v>
      </c>
      <c r="Q213" s="97" t="s">
        <v>53</v>
      </c>
      <c r="R213" s="97" t="s">
        <v>53</v>
      </c>
      <c r="S213" s="97" t="s">
        <v>53</v>
      </c>
      <c r="T213" s="97" t="s">
        <v>53</v>
      </c>
      <c r="U213" s="97" t="s">
        <v>53</v>
      </c>
      <c r="V213" s="97"/>
      <c r="W213" s="97"/>
      <c r="X213" s="97"/>
      <c r="Y213" s="97"/>
      <c r="Z213" s="97"/>
      <c r="AA213" s="158"/>
      <c r="AB213" s="156">
        <v>4</v>
      </c>
      <c r="AC213" s="97">
        <v>2</v>
      </c>
      <c r="AD213" s="97">
        <v>2</v>
      </c>
      <c r="AE213" s="97" t="s">
        <v>53</v>
      </c>
      <c r="AF213" s="97">
        <v>5</v>
      </c>
      <c r="AG213" s="97" t="s">
        <v>53</v>
      </c>
      <c r="AH213" s="97">
        <v>12</v>
      </c>
      <c r="AI213" s="97">
        <v>13</v>
      </c>
      <c r="AJ213" s="97">
        <v>1</v>
      </c>
      <c r="AK213" s="97"/>
      <c r="AL213" s="97">
        <v>2</v>
      </c>
      <c r="AM213" s="158">
        <v>4</v>
      </c>
      <c r="AN213" s="141">
        <v>1</v>
      </c>
      <c r="AO213" s="97" t="s">
        <v>53</v>
      </c>
      <c r="AP213" s="97" t="s">
        <v>53</v>
      </c>
      <c r="AQ213" s="97">
        <v>1</v>
      </c>
      <c r="AR213" s="97">
        <v>21</v>
      </c>
      <c r="AS213" s="97"/>
      <c r="AT213" s="97"/>
      <c r="AU213" s="97"/>
      <c r="AV213" s="99"/>
      <c r="AW213" s="99"/>
      <c r="AX213" s="147"/>
    </row>
    <row r="214" spans="1:50" x14ac:dyDescent="0.25">
      <c r="A214" s="97" t="s">
        <v>411</v>
      </c>
      <c r="B214" s="98" t="s">
        <v>776</v>
      </c>
      <c r="C214" s="98"/>
      <c r="D214" s="98" t="s">
        <v>412</v>
      </c>
      <c r="E214" s="156" t="s">
        <v>53</v>
      </c>
      <c r="F214" s="97" t="s">
        <v>53</v>
      </c>
      <c r="G214" s="97">
        <v>1</v>
      </c>
      <c r="H214" s="97">
        <v>1</v>
      </c>
      <c r="I214" s="97" t="s">
        <v>53</v>
      </c>
      <c r="J214" s="97">
        <v>1</v>
      </c>
      <c r="K214" s="97"/>
      <c r="L214" s="97"/>
      <c r="M214" s="97"/>
      <c r="N214" s="97"/>
      <c r="O214" s="157"/>
      <c r="P214" s="156" t="s">
        <v>53</v>
      </c>
      <c r="Q214" s="97" t="s">
        <v>53</v>
      </c>
      <c r="R214" s="97" t="s">
        <v>53</v>
      </c>
      <c r="S214" s="97" t="s">
        <v>53</v>
      </c>
      <c r="T214" s="97" t="s">
        <v>53</v>
      </c>
      <c r="U214" s="97" t="s">
        <v>53</v>
      </c>
      <c r="V214" s="97"/>
      <c r="W214" s="97"/>
      <c r="X214" s="97"/>
      <c r="Y214" s="97"/>
      <c r="Z214" s="97"/>
      <c r="AA214" s="157"/>
      <c r="AB214" s="156" t="s">
        <v>53</v>
      </c>
      <c r="AC214" s="97" t="s">
        <v>53</v>
      </c>
      <c r="AD214" s="97" t="s">
        <v>53</v>
      </c>
      <c r="AE214" s="97" t="s">
        <v>53</v>
      </c>
      <c r="AF214" s="97" t="s">
        <v>53</v>
      </c>
      <c r="AG214" s="97" t="s">
        <v>53</v>
      </c>
      <c r="AH214" s="97"/>
      <c r="AI214" s="97"/>
      <c r="AJ214" s="97"/>
      <c r="AK214" s="97"/>
      <c r="AL214" s="97"/>
      <c r="AM214" s="157"/>
      <c r="AN214" s="141" t="s">
        <v>53</v>
      </c>
      <c r="AO214" s="97" t="s">
        <v>53</v>
      </c>
      <c r="AP214" s="97">
        <v>1</v>
      </c>
      <c r="AQ214" s="97">
        <v>1</v>
      </c>
      <c r="AR214" s="97" t="s">
        <v>53</v>
      </c>
      <c r="AS214" s="97">
        <v>1</v>
      </c>
      <c r="AT214" s="97"/>
      <c r="AU214" s="97"/>
      <c r="AV214" s="99"/>
      <c r="AW214" s="99"/>
      <c r="AX214" s="99"/>
    </row>
    <row r="215" spans="1:50" x14ac:dyDescent="0.25">
      <c r="A215" s="97" t="s">
        <v>413</v>
      </c>
      <c r="B215" s="98" t="s">
        <v>776</v>
      </c>
      <c r="C215" s="98"/>
      <c r="D215" s="98" t="s">
        <v>414</v>
      </c>
      <c r="E215" s="156">
        <v>1</v>
      </c>
      <c r="F215" s="97">
        <v>1</v>
      </c>
      <c r="G215" s="97" t="s">
        <v>53</v>
      </c>
      <c r="H215" s="97">
        <v>1</v>
      </c>
      <c r="I215" s="100">
        <v>2</v>
      </c>
      <c r="J215" s="100"/>
      <c r="K215" s="100">
        <v>7</v>
      </c>
      <c r="L215" s="100">
        <v>10</v>
      </c>
      <c r="M215" s="100">
        <v>7</v>
      </c>
      <c r="N215" s="100">
        <v>12</v>
      </c>
      <c r="O215" s="158">
        <v>77</v>
      </c>
      <c r="P215" s="156" t="s">
        <v>53</v>
      </c>
      <c r="Q215" s="97">
        <v>1</v>
      </c>
      <c r="R215" s="97">
        <v>1</v>
      </c>
      <c r="S215" s="97" t="s">
        <v>53</v>
      </c>
      <c r="T215" s="97">
        <v>1</v>
      </c>
      <c r="U215" s="97">
        <v>1</v>
      </c>
      <c r="V215" s="97"/>
      <c r="W215" s="97"/>
      <c r="X215" s="97">
        <v>2</v>
      </c>
      <c r="Y215" s="97"/>
      <c r="Z215" s="97"/>
      <c r="AA215" s="158">
        <v>10</v>
      </c>
      <c r="AB215" s="156" t="s">
        <v>53</v>
      </c>
      <c r="AC215" s="97" t="s">
        <v>53</v>
      </c>
      <c r="AD215" s="97" t="s">
        <v>53</v>
      </c>
      <c r="AE215" s="97" t="s">
        <v>53</v>
      </c>
      <c r="AF215" s="97" t="s">
        <v>53</v>
      </c>
      <c r="AG215" s="100">
        <v>1</v>
      </c>
      <c r="AH215" s="100"/>
      <c r="AI215" s="100"/>
      <c r="AJ215" s="100">
        <v>1</v>
      </c>
      <c r="AK215" s="100"/>
      <c r="AL215" s="100">
        <v>1</v>
      </c>
      <c r="AM215" s="158">
        <v>2</v>
      </c>
      <c r="AN215" s="141" t="s">
        <v>53</v>
      </c>
      <c r="AO215" s="97" t="s">
        <v>53</v>
      </c>
      <c r="AP215" s="97" t="s">
        <v>53</v>
      </c>
      <c r="AQ215" s="97" t="s">
        <v>53</v>
      </c>
      <c r="AR215" s="97" t="s">
        <v>53</v>
      </c>
      <c r="AS215" s="97"/>
      <c r="AT215" s="97">
        <v>7</v>
      </c>
      <c r="AU215" s="97">
        <v>7</v>
      </c>
      <c r="AV215" s="99">
        <v>7</v>
      </c>
      <c r="AW215" s="99">
        <v>11</v>
      </c>
      <c r="AX215" s="147">
        <v>65</v>
      </c>
    </row>
    <row r="216" spans="1:50" x14ac:dyDescent="0.25">
      <c r="A216" s="101"/>
      <c r="B216" s="102" t="s">
        <v>776</v>
      </c>
      <c r="C216" s="102" t="s">
        <v>415</v>
      </c>
      <c r="D216" s="102"/>
      <c r="E216" s="159" t="s">
        <v>53</v>
      </c>
      <c r="F216" s="101" t="s">
        <v>53</v>
      </c>
      <c r="G216" s="101" t="s">
        <v>53</v>
      </c>
      <c r="H216" s="101" t="s">
        <v>53</v>
      </c>
      <c r="I216" s="101" t="s">
        <v>53</v>
      </c>
      <c r="J216" s="101"/>
      <c r="K216" s="101"/>
      <c r="L216" s="101"/>
      <c r="M216" s="101"/>
      <c r="N216" s="101"/>
      <c r="O216" s="160"/>
      <c r="P216" s="159">
        <v>1</v>
      </c>
      <c r="Q216" s="101" t="s">
        <v>53</v>
      </c>
      <c r="R216" s="101" t="s">
        <v>53</v>
      </c>
      <c r="S216" s="101" t="s">
        <v>53</v>
      </c>
      <c r="T216" s="101" t="s">
        <v>53</v>
      </c>
      <c r="U216" s="101" t="s">
        <v>53</v>
      </c>
      <c r="V216" s="101"/>
      <c r="W216" s="101"/>
      <c r="X216" s="101"/>
      <c r="Y216" s="101"/>
      <c r="Z216" s="101"/>
      <c r="AA216" s="160"/>
      <c r="AB216" s="159">
        <v>6</v>
      </c>
      <c r="AC216" s="101" t="s">
        <v>53</v>
      </c>
      <c r="AD216" s="101" t="s">
        <v>53</v>
      </c>
      <c r="AE216" s="101" t="s">
        <v>53</v>
      </c>
      <c r="AF216" s="101" t="s">
        <v>53</v>
      </c>
      <c r="AG216" s="101" t="s">
        <v>53</v>
      </c>
      <c r="AH216" s="101"/>
      <c r="AI216" s="101"/>
      <c r="AJ216" s="101"/>
      <c r="AK216" s="101"/>
      <c r="AL216" s="101"/>
      <c r="AM216" s="160"/>
      <c r="AN216" s="142" t="s">
        <v>53</v>
      </c>
      <c r="AO216" s="101" t="s">
        <v>53</v>
      </c>
      <c r="AP216" s="101" t="s">
        <v>53</v>
      </c>
      <c r="AQ216" s="101" t="s">
        <v>53</v>
      </c>
      <c r="AR216" s="101" t="s">
        <v>53</v>
      </c>
      <c r="AS216" s="101"/>
      <c r="AT216" s="101"/>
      <c r="AU216" s="101"/>
      <c r="AV216" s="103"/>
      <c r="AW216" s="103"/>
      <c r="AX216" s="103"/>
    </row>
    <row r="217" spans="1:50" x14ac:dyDescent="0.25">
      <c r="A217" s="97" t="s">
        <v>416</v>
      </c>
      <c r="B217" s="98" t="s">
        <v>776</v>
      </c>
      <c r="C217" s="98"/>
      <c r="D217" s="98" t="s">
        <v>417</v>
      </c>
      <c r="E217" s="156">
        <v>3</v>
      </c>
      <c r="F217" s="97">
        <v>6</v>
      </c>
      <c r="G217" s="97">
        <v>2</v>
      </c>
      <c r="H217" s="97">
        <v>2</v>
      </c>
      <c r="I217" s="100">
        <v>1</v>
      </c>
      <c r="J217" s="100">
        <v>2</v>
      </c>
      <c r="K217" s="100">
        <v>1</v>
      </c>
      <c r="L217" s="100"/>
      <c r="M217" s="100"/>
      <c r="N217" s="100"/>
      <c r="O217" s="158">
        <v>7</v>
      </c>
      <c r="P217" s="156" t="s">
        <v>53</v>
      </c>
      <c r="Q217" s="97" t="s">
        <v>53</v>
      </c>
      <c r="R217" s="97" t="s">
        <v>53</v>
      </c>
      <c r="S217" s="97" t="s">
        <v>53</v>
      </c>
      <c r="T217" s="97" t="s">
        <v>53</v>
      </c>
      <c r="U217" s="97" t="s">
        <v>53</v>
      </c>
      <c r="V217" s="97"/>
      <c r="W217" s="97"/>
      <c r="X217" s="97"/>
      <c r="Y217" s="97"/>
      <c r="Z217" s="97"/>
      <c r="AA217" s="158"/>
      <c r="AB217" s="156" t="s">
        <v>53</v>
      </c>
      <c r="AC217" s="97" t="s">
        <v>53</v>
      </c>
      <c r="AD217" s="97">
        <v>3</v>
      </c>
      <c r="AE217" s="97" t="s">
        <v>53</v>
      </c>
      <c r="AF217" s="97" t="s">
        <v>53</v>
      </c>
      <c r="AG217" s="97" t="s">
        <v>53</v>
      </c>
      <c r="AH217" s="97"/>
      <c r="AI217" s="97"/>
      <c r="AJ217" s="97"/>
      <c r="AK217" s="97"/>
      <c r="AL217" s="97"/>
      <c r="AM217" s="158"/>
      <c r="AN217" s="141">
        <v>3</v>
      </c>
      <c r="AO217" s="97">
        <v>3</v>
      </c>
      <c r="AP217" s="97">
        <v>2</v>
      </c>
      <c r="AQ217" s="97">
        <v>2</v>
      </c>
      <c r="AR217" s="97">
        <v>1</v>
      </c>
      <c r="AS217" s="97">
        <v>2</v>
      </c>
      <c r="AT217" s="97">
        <v>1</v>
      </c>
      <c r="AU217" s="97"/>
      <c r="AV217" s="99"/>
      <c r="AW217" s="99"/>
      <c r="AX217" s="147">
        <v>7</v>
      </c>
    </row>
    <row r="218" spans="1:50" x14ac:dyDescent="0.25">
      <c r="A218" s="97" t="s">
        <v>418</v>
      </c>
      <c r="B218" s="98" t="s">
        <v>776</v>
      </c>
      <c r="C218" s="98"/>
      <c r="D218" s="98" t="s">
        <v>419</v>
      </c>
      <c r="E218" s="156" t="s">
        <v>53</v>
      </c>
      <c r="F218" s="97" t="s">
        <v>53</v>
      </c>
      <c r="G218" s="97" t="s">
        <v>53</v>
      </c>
      <c r="H218" s="97" t="s">
        <v>53</v>
      </c>
      <c r="I218" s="97" t="s">
        <v>53</v>
      </c>
      <c r="J218" s="97">
        <v>3</v>
      </c>
      <c r="K218" s="97">
        <v>3</v>
      </c>
      <c r="L218" s="97"/>
      <c r="M218" s="97"/>
      <c r="N218" s="97">
        <v>2</v>
      </c>
      <c r="O218" s="157">
        <v>2</v>
      </c>
      <c r="P218" s="156" t="s">
        <v>53</v>
      </c>
      <c r="Q218" s="97" t="s">
        <v>53</v>
      </c>
      <c r="R218" s="97" t="s">
        <v>53</v>
      </c>
      <c r="S218" s="97" t="s">
        <v>53</v>
      </c>
      <c r="T218" s="97" t="s">
        <v>53</v>
      </c>
      <c r="U218" s="97" t="s">
        <v>53</v>
      </c>
      <c r="V218" s="97"/>
      <c r="W218" s="97"/>
      <c r="X218" s="97"/>
      <c r="Y218" s="97"/>
      <c r="Z218" s="97"/>
      <c r="AA218" s="157"/>
      <c r="AB218" s="156" t="s">
        <v>53</v>
      </c>
      <c r="AC218" s="97" t="s">
        <v>53</v>
      </c>
      <c r="AD218" s="97" t="s">
        <v>53</v>
      </c>
      <c r="AE218" s="97" t="s">
        <v>53</v>
      </c>
      <c r="AF218" s="97" t="s">
        <v>53</v>
      </c>
      <c r="AG218" s="97" t="s">
        <v>53</v>
      </c>
      <c r="AH218" s="97">
        <v>3</v>
      </c>
      <c r="AI218" s="97">
        <v>3</v>
      </c>
      <c r="AJ218" s="97"/>
      <c r="AK218" s="97"/>
      <c r="AL218" s="97">
        <v>2</v>
      </c>
      <c r="AM218" s="157">
        <v>2</v>
      </c>
      <c r="AN218" s="141" t="s">
        <v>53</v>
      </c>
      <c r="AO218" s="97" t="s">
        <v>53</v>
      </c>
      <c r="AP218" s="97" t="s">
        <v>53</v>
      </c>
      <c r="AQ218" s="97" t="s">
        <v>53</v>
      </c>
      <c r="AR218" s="97" t="s">
        <v>53</v>
      </c>
      <c r="AS218" s="97"/>
      <c r="AT218" s="97"/>
      <c r="AU218" s="97"/>
      <c r="AV218" s="99"/>
      <c r="AW218" s="99"/>
      <c r="AX218" s="99"/>
    </row>
    <row r="219" spans="1:50" x14ac:dyDescent="0.25">
      <c r="A219" s="97" t="s">
        <v>420</v>
      </c>
      <c r="B219" s="98" t="s">
        <v>776</v>
      </c>
      <c r="C219" s="98"/>
      <c r="D219" s="98" t="s">
        <v>421</v>
      </c>
      <c r="E219" s="156" t="s">
        <v>53</v>
      </c>
      <c r="F219" s="97" t="s">
        <v>53</v>
      </c>
      <c r="G219" s="97" t="s">
        <v>53</v>
      </c>
      <c r="H219" s="97" t="s">
        <v>53</v>
      </c>
      <c r="I219" s="97" t="s">
        <v>53</v>
      </c>
      <c r="J219" s="97"/>
      <c r="K219" s="97"/>
      <c r="L219" s="97"/>
      <c r="M219" s="97"/>
      <c r="N219" s="97"/>
      <c r="O219" s="157"/>
      <c r="P219" s="156" t="s">
        <v>53</v>
      </c>
      <c r="Q219" s="97" t="s">
        <v>53</v>
      </c>
      <c r="R219" s="97" t="s">
        <v>53</v>
      </c>
      <c r="S219" s="97" t="s">
        <v>53</v>
      </c>
      <c r="T219" s="97" t="s">
        <v>53</v>
      </c>
      <c r="U219" s="97" t="s">
        <v>53</v>
      </c>
      <c r="V219" s="97"/>
      <c r="W219" s="97"/>
      <c r="X219" s="97"/>
      <c r="Y219" s="97"/>
      <c r="Z219" s="97"/>
      <c r="AA219" s="157"/>
      <c r="AB219" s="156" t="s">
        <v>53</v>
      </c>
      <c r="AC219" s="97" t="s">
        <v>53</v>
      </c>
      <c r="AD219" s="97" t="s">
        <v>53</v>
      </c>
      <c r="AE219" s="97" t="s">
        <v>53</v>
      </c>
      <c r="AF219" s="97" t="s">
        <v>53</v>
      </c>
      <c r="AG219" s="97" t="s">
        <v>53</v>
      </c>
      <c r="AH219" s="97"/>
      <c r="AI219" s="97"/>
      <c r="AJ219" s="97"/>
      <c r="AK219" s="97"/>
      <c r="AL219" s="97"/>
      <c r="AM219" s="157"/>
      <c r="AN219" s="141" t="s">
        <v>53</v>
      </c>
      <c r="AO219" s="97" t="s">
        <v>53</v>
      </c>
      <c r="AP219" s="97" t="s">
        <v>53</v>
      </c>
      <c r="AQ219" s="97" t="s">
        <v>53</v>
      </c>
      <c r="AR219" s="97" t="s">
        <v>53</v>
      </c>
      <c r="AS219" s="97"/>
      <c r="AT219" s="97"/>
      <c r="AU219" s="97"/>
      <c r="AV219" s="99"/>
      <c r="AW219" s="99"/>
      <c r="AX219" s="99"/>
    </row>
    <row r="220" spans="1:50" x14ac:dyDescent="0.25">
      <c r="A220" s="97" t="s">
        <v>422</v>
      </c>
      <c r="B220" s="98" t="s">
        <v>776</v>
      </c>
      <c r="C220" s="98"/>
      <c r="D220" s="98" t="s">
        <v>807</v>
      </c>
      <c r="E220" s="156">
        <v>1</v>
      </c>
      <c r="F220" s="97" t="s">
        <v>53</v>
      </c>
      <c r="G220" s="97">
        <v>1</v>
      </c>
      <c r="H220" s="97" t="s">
        <v>53</v>
      </c>
      <c r="I220" s="97" t="s">
        <v>53</v>
      </c>
      <c r="J220" s="97"/>
      <c r="K220" s="97"/>
      <c r="L220" s="97"/>
      <c r="M220" s="97"/>
      <c r="N220" s="97"/>
      <c r="O220" s="157"/>
      <c r="P220" s="156" t="s">
        <v>53</v>
      </c>
      <c r="Q220" s="97">
        <v>1</v>
      </c>
      <c r="R220" s="97" t="s">
        <v>53</v>
      </c>
      <c r="S220" s="97" t="s">
        <v>53</v>
      </c>
      <c r="T220" s="97" t="s">
        <v>53</v>
      </c>
      <c r="U220" s="97" t="s">
        <v>53</v>
      </c>
      <c r="V220" s="97"/>
      <c r="W220" s="97"/>
      <c r="X220" s="97"/>
      <c r="Y220" s="97"/>
      <c r="Z220" s="97"/>
      <c r="AA220" s="157"/>
      <c r="AB220" s="156" t="s">
        <v>53</v>
      </c>
      <c r="AC220" s="97" t="s">
        <v>53</v>
      </c>
      <c r="AD220" s="97" t="s">
        <v>53</v>
      </c>
      <c r="AE220" s="97" t="s">
        <v>53</v>
      </c>
      <c r="AF220" s="97" t="s">
        <v>53</v>
      </c>
      <c r="AG220" s="97" t="s">
        <v>53</v>
      </c>
      <c r="AH220" s="97"/>
      <c r="AI220" s="97"/>
      <c r="AJ220" s="97"/>
      <c r="AK220" s="97"/>
      <c r="AL220" s="97"/>
      <c r="AM220" s="157"/>
      <c r="AN220" s="141" t="s">
        <v>53</v>
      </c>
      <c r="AO220" s="97" t="s">
        <v>53</v>
      </c>
      <c r="AP220" s="97">
        <v>1</v>
      </c>
      <c r="AQ220" s="97" t="s">
        <v>53</v>
      </c>
      <c r="AR220" s="97" t="s">
        <v>53</v>
      </c>
      <c r="AS220" s="97"/>
      <c r="AT220" s="97"/>
      <c r="AU220" s="97"/>
      <c r="AV220" s="99"/>
      <c r="AW220" s="99"/>
      <c r="AX220" s="99"/>
    </row>
    <row r="221" spans="1:50" x14ac:dyDescent="0.25">
      <c r="A221" s="97" t="s">
        <v>424</v>
      </c>
      <c r="B221" s="98" t="s">
        <v>776</v>
      </c>
      <c r="C221" s="98"/>
      <c r="D221" s="98" t="s">
        <v>425</v>
      </c>
      <c r="E221" s="156">
        <v>10</v>
      </c>
      <c r="F221" s="97">
        <v>10</v>
      </c>
      <c r="G221" s="97">
        <v>6</v>
      </c>
      <c r="H221" s="97">
        <v>8</v>
      </c>
      <c r="I221" s="100">
        <v>6</v>
      </c>
      <c r="J221" s="100">
        <v>10</v>
      </c>
      <c r="K221" s="100">
        <v>6</v>
      </c>
      <c r="L221" s="100">
        <v>2</v>
      </c>
      <c r="M221" s="100">
        <v>1</v>
      </c>
      <c r="N221" s="100">
        <v>4</v>
      </c>
      <c r="O221" s="158">
        <v>6</v>
      </c>
      <c r="P221" s="156">
        <v>1</v>
      </c>
      <c r="Q221" s="97" t="s">
        <v>53</v>
      </c>
      <c r="R221" s="97">
        <v>2</v>
      </c>
      <c r="S221" s="97" t="s">
        <v>53</v>
      </c>
      <c r="T221" s="97">
        <v>1</v>
      </c>
      <c r="U221" s="97">
        <v>2</v>
      </c>
      <c r="V221" s="97">
        <v>2</v>
      </c>
      <c r="W221" s="97">
        <v>1</v>
      </c>
      <c r="X221" s="97"/>
      <c r="Y221" s="97"/>
      <c r="Z221" s="97"/>
      <c r="AA221" s="158">
        <v>2</v>
      </c>
      <c r="AB221" s="156">
        <v>2</v>
      </c>
      <c r="AC221" s="97">
        <v>6</v>
      </c>
      <c r="AD221" s="97">
        <v>5</v>
      </c>
      <c r="AE221" s="97">
        <v>5</v>
      </c>
      <c r="AF221" s="97">
        <v>5</v>
      </c>
      <c r="AG221" s="97">
        <v>4</v>
      </c>
      <c r="AH221" s="97">
        <v>8</v>
      </c>
      <c r="AI221" s="97">
        <v>4</v>
      </c>
      <c r="AJ221" s="97">
        <v>2</v>
      </c>
      <c r="AK221" s="97">
        <v>1</v>
      </c>
      <c r="AL221" s="97">
        <v>1</v>
      </c>
      <c r="AM221" s="158">
        <v>2</v>
      </c>
      <c r="AN221" s="141">
        <v>4</v>
      </c>
      <c r="AO221" s="97">
        <v>3</v>
      </c>
      <c r="AP221" s="97">
        <v>1</v>
      </c>
      <c r="AQ221" s="97">
        <v>2</v>
      </c>
      <c r="AR221" s="97" t="s">
        <v>53</v>
      </c>
      <c r="AS221" s="97"/>
      <c r="AT221" s="97">
        <v>1</v>
      </c>
      <c r="AU221" s="97"/>
      <c r="AV221" s="99"/>
      <c r="AW221" s="99">
        <v>3</v>
      </c>
      <c r="AX221" s="147">
        <v>2</v>
      </c>
    </row>
    <row r="222" spans="1:50" x14ac:dyDescent="0.25">
      <c r="A222" s="97" t="s">
        <v>426</v>
      </c>
      <c r="B222" s="98" t="s">
        <v>776</v>
      </c>
      <c r="C222" s="98"/>
      <c r="D222" s="98" t="s">
        <v>427</v>
      </c>
      <c r="E222" s="156">
        <v>2</v>
      </c>
      <c r="F222" s="97" t="s">
        <v>53</v>
      </c>
      <c r="G222" s="97">
        <v>4</v>
      </c>
      <c r="H222" s="97">
        <v>1</v>
      </c>
      <c r="I222" s="100">
        <v>2</v>
      </c>
      <c r="J222" s="100">
        <v>7</v>
      </c>
      <c r="K222" s="100"/>
      <c r="L222" s="100">
        <v>3</v>
      </c>
      <c r="M222" s="100">
        <v>9</v>
      </c>
      <c r="N222" s="100">
        <v>2</v>
      </c>
      <c r="O222" s="158">
        <v>4</v>
      </c>
      <c r="P222" s="156" t="s">
        <v>53</v>
      </c>
      <c r="Q222" s="97" t="s">
        <v>53</v>
      </c>
      <c r="R222" s="97" t="s">
        <v>53</v>
      </c>
      <c r="S222" s="97" t="s">
        <v>53</v>
      </c>
      <c r="T222" s="97" t="s">
        <v>53</v>
      </c>
      <c r="U222" s="97" t="s">
        <v>53</v>
      </c>
      <c r="V222" s="97"/>
      <c r="W222" s="97"/>
      <c r="X222" s="97"/>
      <c r="Y222" s="97"/>
      <c r="Z222" s="97"/>
      <c r="AA222" s="158"/>
      <c r="AB222" s="156" t="s">
        <v>53</v>
      </c>
      <c r="AC222" s="97" t="s">
        <v>53</v>
      </c>
      <c r="AD222" s="97" t="s">
        <v>53</v>
      </c>
      <c r="AE222" s="97">
        <v>4</v>
      </c>
      <c r="AF222" s="97" t="s">
        <v>53</v>
      </c>
      <c r="AG222" s="97" t="s">
        <v>53</v>
      </c>
      <c r="AH222" s="97">
        <v>1</v>
      </c>
      <c r="AI222" s="97"/>
      <c r="AJ222" s="97">
        <v>1</v>
      </c>
      <c r="AK222" s="97">
        <v>3</v>
      </c>
      <c r="AL222" s="97">
        <v>2</v>
      </c>
      <c r="AM222" s="158"/>
      <c r="AN222" s="141">
        <v>2</v>
      </c>
      <c r="AO222" s="97" t="s">
        <v>53</v>
      </c>
      <c r="AP222" s="97" t="s">
        <v>53</v>
      </c>
      <c r="AQ222" s="97">
        <v>1</v>
      </c>
      <c r="AR222" s="100">
        <v>2</v>
      </c>
      <c r="AS222" s="100">
        <v>6</v>
      </c>
      <c r="AT222" s="100"/>
      <c r="AU222" s="97">
        <v>2</v>
      </c>
      <c r="AV222" s="99">
        <v>6</v>
      </c>
      <c r="AW222" s="99"/>
      <c r="AX222" s="147">
        <v>4</v>
      </c>
    </row>
    <row r="223" spans="1:50" x14ac:dyDescent="0.25">
      <c r="A223" s="97" t="s">
        <v>428</v>
      </c>
      <c r="B223" s="98" t="s">
        <v>776</v>
      </c>
      <c r="C223" s="98"/>
      <c r="D223" s="98" t="s">
        <v>429</v>
      </c>
      <c r="E223" s="156">
        <v>5</v>
      </c>
      <c r="F223" s="97">
        <v>6</v>
      </c>
      <c r="G223" s="97">
        <v>5</v>
      </c>
      <c r="H223" s="97" t="s">
        <v>53</v>
      </c>
      <c r="I223" s="100">
        <v>3</v>
      </c>
      <c r="J223" s="100"/>
      <c r="K223" s="100">
        <v>1</v>
      </c>
      <c r="L223" s="100">
        <v>2</v>
      </c>
      <c r="M223" s="100">
        <v>1</v>
      </c>
      <c r="N223" s="100">
        <v>1</v>
      </c>
      <c r="O223" s="158">
        <v>5</v>
      </c>
      <c r="P223" s="156" t="s">
        <v>53</v>
      </c>
      <c r="Q223" s="97" t="s">
        <v>53</v>
      </c>
      <c r="R223" s="97" t="s">
        <v>53</v>
      </c>
      <c r="S223" s="97" t="s">
        <v>53</v>
      </c>
      <c r="T223" s="97" t="s">
        <v>53</v>
      </c>
      <c r="U223" s="97" t="s">
        <v>53</v>
      </c>
      <c r="V223" s="97"/>
      <c r="W223" s="97"/>
      <c r="X223" s="97"/>
      <c r="Y223" s="97"/>
      <c r="Z223" s="97"/>
      <c r="AA223" s="158"/>
      <c r="AB223" s="156">
        <v>4</v>
      </c>
      <c r="AC223" s="97">
        <v>2</v>
      </c>
      <c r="AD223" s="97">
        <v>2</v>
      </c>
      <c r="AE223" s="97">
        <v>2</v>
      </c>
      <c r="AF223" s="97" t="s">
        <v>53</v>
      </c>
      <c r="AG223" s="97" t="s">
        <v>53</v>
      </c>
      <c r="AH223" s="97"/>
      <c r="AI223" s="97">
        <v>1</v>
      </c>
      <c r="AJ223" s="97">
        <v>1</v>
      </c>
      <c r="AK223" s="97"/>
      <c r="AL223" s="97"/>
      <c r="AM223" s="158">
        <v>5</v>
      </c>
      <c r="AN223" s="141">
        <v>3</v>
      </c>
      <c r="AO223" s="97">
        <v>4</v>
      </c>
      <c r="AP223" s="97">
        <v>3</v>
      </c>
      <c r="AQ223" s="97" t="s">
        <v>53</v>
      </c>
      <c r="AR223" s="97">
        <v>3</v>
      </c>
      <c r="AS223" s="97"/>
      <c r="AT223" s="97"/>
      <c r="AU223" s="97">
        <v>1</v>
      </c>
      <c r="AV223" s="99">
        <v>1</v>
      </c>
      <c r="AW223" s="99">
        <v>1</v>
      </c>
      <c r="AX223" s="147"/>
    </row>
    <row r="224" spans="1:50" x14ac:dyDescent="0.25">
      <c r="A224" s="101"/>
      <c r="B224" s="102" t="s">
        <v>776</v>
      </c>
      <c r="C224" s="102" t="s">
        <v>430</v>
      </c>
      <c r="D224" s="102"/>
      <c r="E224" s="159" t="s">
        <v>53</v>
      </c>
      <c r="F224" s="101" t="s">
        <v>53</v>
      </c>
      <c r="G224" s="101" t="s">
        <v>53</v>
      </c>
      <c r="H224" s="101" t="s">
        <v>53</v>
      </c>
      <c r="I224" s="101" t="s">
        <v>53</v>
      </c>
      <c r="J224" s="101"/>
      <c r="K224" s="101"/>
      <c r="L224" s="101"/>
      <c r="M224" s="101"/>
      <c r="N224" s="101"/>
      <c r="O224" s="160"/>
      <c r="P224" s="159" t="s">
        <v>53</v>
      </c>
      <c r="Q224" s="101" t="s">
        <v>53</v>
      </c>
      <c r="R224" s="101" t="s">
        <v>53</v>
      </c>
      <c r="S224" s="101" t="s">
        <v>53</v>
      </c>
      <c r="T224" s="101" t="s">
        <v>53</v>
      </c>
      <c r="U224" s="101" t="s">
        <v>53</v>
      </c>
      <c r="V224" s="101"/>
      <c r="W224" s="101"/>
      <c r="X224" s="101"/>
      <c r="Y224" s="101"/>
      <c r="Z224" s="101"/>
      <c r="AA224" s="160"/>
      <c r="AB224" s="159">
        <v>5</v>
      </c>
      <c r="AC224" s="101" t="s">
        <v>53</v>
      </c>
      <c r="AD224" s="101" t="s">
        <v>53</v>
      </c>
      <c r="AE224" s="101" t="s">
        <v>53</v>
      </c>
      <c r="AF224" s="101" t="s">
        <v>53</v>
      </c>
      <c r="AG224" s="101" t="s">
        <v>53</v>
      </c>
      <c r="AH224" s="101"/>
      <c r="AI224" s="101"/>
      <c r="AJ224" s="101"/>
      <c r="AK224" s="101"/>
      <c r="AL224" s="101"/>
      <c r="AM224" s="160"/>
      <c r="AN224" s="142" t="s">
        <v>53</v>
      </c>
      <c r="AO224" s="101" t="s">
        <v>53</v>
      </c>
      <c r="AP224" s="101" t="s">
        <v>53</v>
      </c>
      <c r="AQ224" s="101" t="s">
        <v>53</v>
      </c>
      <c r="AR224" s="101" t="s">
        <v>53</v>
      </c>
      <c r="AS224" s="101"/>
      <c r="AT224" s="101"/>
      <c r="AU224" s="101"/>
      <c r="AV224" s="103"/>
      <c r="AW224" s="103"/>
      <c r="AX224" s="103"/>
    </row>
    <row r="225" spans="1:50" x14ac:dyDescent="0.25">
      <c r="A225" s="97" t="s">
        <v>431</v>
      </c>
      <c r="B225" s="98" t="s">
        <v>776</v>
      </c>
      <c r="C225" s="98"/>
      <c r="D225" s="98" t="s">
        <v>432</v>
      </c>
      <c r="E225" s="156">
        <v>3</v>
      </c>
      <c r="F225" s="97">
        <v>3</v>
      </c>
      <c r="G225" s="97">
        <v>1</v>
      </c>
      <c r="H225" s="97">
        <v>3</v>
      </c>
      <c r="I225" s="100">
        <v>5</v>
      </c>
      <c r="J225" s="100">
        <v>1</v>
      </c>
      <c r="K225" s="100">
        <v>1</v>
      </c>
      <c r="L225" s="100">
        <v>1</v>
      </c>
      <c r="M225" s="100">
        <v>6</v>
      </c>
      <c r="N225" s="100">
        <v>1</v>
      </c>
      <c r="O225" s="158">
        <v>5</v>
      </c>
      <c r="P225" s="156" t="s">
        <v>53</v>
      </c>
      <c r="Q225" s="97" t="s">
        <v>53</v>
      </c>
      <c r="R225" s="97" t="s">
        <v>53</v>
      </c>
      <c r="S225" s="97" t="s">
        <v>53</v>
      </c>
      <c r="T225" s="97" t="s">
        <v>53</v>
      </c>
      <c r="U225" s="97" t="s">
        <v>53</v>
      </c>
      <c r="V225" s="97"/>
      <c r="W225" s="97"/>
      <c r="X225" s="97"/>
      <c r="Y225" s="97"/>
      <c r="Z225" s="97"/>
      <c r="AA225" s="158"/>
      <c r="AB225" s="156">
        <v>1</v>
      </c>
      <c r="AC225" s="97">
        <v>1</v>
      </c>
      <c r="AD225" s="97">
        <v>3</v>
      </c>
      <c r="AE225" s="97" t="s">
        <v>53</v>
      </c>
      <c r="AF225" s="97">
        <v>2</v>
      </c>
      <c r="AG225" s="97">
        <v>3</v>
      </c>
      <c r="AH225" s="97">
        <v>1</v>
      </c>
      <c r="AI225" s="97">
        <v>1</v>
      </c>
      <c r="AJ225" s="97"/>
      <c r="AK225" s="97"/>
      <c r="AL225" s="97"/>
      <c r="AM225" s="158">
        <v>2</v>
      </c>
      <c r="AN225" s="141">
        <v>2</v>
      </c>
      <c r="AO225" s="97" t="s">
        <v>53</v>
      </c>
      <c r="AP225" s="97">
        <v>1</v>
      </c>
      <c r="AQ225" s="97">
        <v>1</v>
      </c>
      <c r="AR225" s="97">
        <v>2</v>
      </c>
      <c r="AS225" s="97"/>
      <c r="AT225" s="97"/>
      <c r="AU225" s="97">
        <v>1</v>
      </c>
      <c r="AV225" s="99">
        <v>6</v>
      </c>
      <c r="AW225" s="99">
        <v>1</v>
      </c>
      <c r="AX225" s="147">
        <v>3</v>
      </c>
    </row>
    <row r="226" spans="1:50" x14ac:dyDescent="0.25">
      <c r="A226" s="97" t="s">
        <v>439</v>
      </c>
      <c r="B226" s="98" t="s">
        <v>776</v>
      </c>
      <c r="C226" s="98"/>
      <c r="D226" s="98" t="s">
        <v>936</v>
      </c>
      <c r="E226" s="156" t="s">
        <v>53</v>
      </c>
      <c r="F226" s="97" t="s">
        <v>53</v>
      </c>
      <c r="G226" s="97" t="s">
        <v>53</v>
      </c>
      <c r="H226" s="97" t="s">
        <v>53</v>
      </c>
      <c r="I226" s="97" t="s">
        <v>53</v>
      </c>
      <c r="J226" s="97"/>
      <c r="K226" s="97"/>
      <c r="L226" s="104" t="s">
        <v>903</v>
      </c>
      <c r="M226" s="104" t="s">
        <v>903</v>
      </c>
      <c r="N226" s="104" t="s">
        <v>903</v>
      </c>
      <c r="O226" s="161" t="s">
        <v>903</v>
      </c>
      <c r="P226" s="156" t="s">
        <v>53</v>
      </c>
      <c r="Q226" s="97" t="s">
        <v>53</v>
      </c>
      <c r="R226" s="97" t="s">
        <v>53</v>
      </c>
      <c r="S226" s="97" t="s">
        <v>53</v>
      </c>
      <c r="T226" s="97" t="s">
        <v>53</v>
      </c>
      <c r="U226" s="97" t="s">
        <v>53</v>
      </c>
      <c r="V226" s="97"/>
      <c r="W226" s="97"/>
      <c r="X226" s="104" t="s">
        <v>903</v>
      </c>
      <c r="Y226" s="104" t="s">
        <v>903</v>
      </c>
      <c r="Z226" s="104" t="s">
        <v>903</v>
      </c>
      <c r="AA226" s="161" t="s">
        <v>903</v>
      </c>
      <c r="AB226" s="156" t="s">
        <v>53</v>
      </c>
      <c r="AC226" s="97" t="s">
        <v>53</v>
      </c>
      <c r="AD226" s="97" t="s">
        <v>53</v>
      </c>
      <c r="AE226" s="97" t="s">
        <v>53</v>
      </c>
      <c r="AF226" s="97" t="s">
        <v>53</v>
      </c>
      <c r="AG226" s="97" t="s">
        <v>53</v>
      </c>
      <c r="AH226" s="97"/>
      <c r="AI226" s="97"/>
      <c r="AJ226" s="104" t="s">
        <v>903</v>
      </c>
      <c r="AK226" s="104" t="s">
        <v>903</v>
      </c>
      <c r="AL226" s="104" t="s">
        <v>903</v>
      </c>
      <c r="AM226" s="161" t="s">
        <v>903</v>
      </c>
      <c r="AN226" s="141" t="s">
        <v>53</v>
      </c>
      <c r="AO226" s="97" t="s">
        <v>53</v>
      </c>
      <c r="AP226" s="97" t="s">
        <v>53</v>
      </c>
      <c r="AQ226" s="97" t="s">
        <v>53</v>
      </c>
      <c r="AR226" s="97" t="s">
        <v>53</v>
      </c>
      <c r="AS226" s="97"/>
      <c r="AT226" s="97"/>
      <c r="AU226" s="104" t="s">
        <v>903</v>
      </c>
      <c r="AV226" s="105" t="s">
        <v>903</v>
      </c>
      <c r="AW226" s="105" t="s">
        <v>903</v>
      </c>
      <c r="AX226" s="105" t="s">
        <v>903</v>
      </c>
    </row>
    <row r="227" spans="1:50" x14ac:dyDescent="0.25">
      <c r="A227" s="97" t="s">
        <v>435</v>
      </c>
      <c r="B227" s="98" t="s">
        <v>776</v>
      </c>
      <c r="C227" s="98"/>
      <c r="D227" s="98" t="s">
        <v>436</v>
      </c>
      <c r="E227" s="156" t="s">
        <v>53</v>
      </c>
      <c r="F227" s="97" t="s">
        <v>53</v>
      </c>
      <c r="G227" s="97" t="s">
        <v>53</v>
      </c>
      <c r="H227" s="97" t="s">
        <v>53</v>
      </c>
      <c r="I227" s="97" t="s">
        <v>53</v>
      </c>
      <c r="J227" s="97"/>
      <c r="K227" s="97"/>
      <c r="L227" s="97">
        <v>1</v>
      </c>
      <c r="M227" s="97">
        <v>1</v>
      </c>
      <c r="N227" s="97">
        <v>2</v>
      </c>
      <c r="O227" s="157">
        <v>6</v>
      </c>
      <c r="P227" s="156" t="s">
        <v>53</v>
      </c>
      <c r="Q227" s="97" t="s">
        <v>53</v>
      </c>
      <c r="R227" s="97" t="s">
        <v>53</v>
      </c>
      <c r="S227" s="97" t="s">
        <v>53</v>
      </c>
      <c r="T227" s="97" t="s">
        <v>53</v>
      </c>
      <c r="U227" s="97" t="s">
        <v>53</v>
      </c>
      <c r="V227" s="97"/>
      <c r="W227" s="97"/>
      <c r="X227" s="97"/>
      <c r="Y227" s="97"/>
      <c r="Z227" s="97"/>
      <c r="AA227" s="157"/>
      <c r="AB227" s="156" t="s">
        <v>53</v>
      </c>
      <c r="AC227" s="97" t="s">
        <v>53</v>
      </c>
      <c r="AD227" s="97" t="s">
        <v>53</v>
      </c>
      <c r="AE227" s="97" t="s">
        <v>53</v>
      </c>
      <c r="AF227" s="97" t="s">
        <v>53</v>
      </c>
      <c r="AG227" s="97" t="s">
        <v>53</v>
      </c>
      <c r="AH227" s="97"/>
      <c r="AI227" s="97"/>
      <c r="AJ227" s="97"/>
      <c r="AK227" s="97"/>
      <c r="AL227" s="97">
        <v>1</v>
      </c>
      <c r="AM227" s="157">
        <v>1</v>
      </c>
      <c r="AN227" s="141" t="s">
        <v>53</v>
      </c>
      <c r="AO227" s="97" t="s">
        <v>53</v>
      </c>
      <c r="AP227" s="97" t="s">
        <v>53</v>
      </c>
      <c r="AQ227" s="97" t="s">
        <v>53</v>
      </c>
      <c r="AR227" s="97" t="s">
        <v>53</v>
      </c>
      <c r="AS227" s="97"/>
      <c r="AT227" s="97"/>
      <c r="AU227" s="97">
        <v>1</v>
      </c>
      <c r="AV227" s="99">
        <v>1</v>
      </c>
      <c r="AW227" s="99">
        <v>1</v>
      </c>
      <c r="AX227" s="99">
        <v>5</v>
      </c>
    </row>
    <row r="228" spans="1:50" x14ac:dyDescent="0.25">
      <c r="A228" s="97" t="s">
        <v>437</v>
      </c>
      <c r="B228" s="98" t="s">
        <v>776</v>
      </c>
      <c r="C228" s="98"/>
      <c r="D228" s="98" t="s">
        <v>438</v>
      </c>
      <c r="E228" s="156" t="s">
        <v>53</v>
      </c>
      <c r="F228" s="97">
        <v>1</v>
      </c>
      <c r="G228" s="97" t="s">
        <v>53</v>
      </c>
      <c r="H228" s="97">
        <v>1</v>
      </c>
      <c r="I228" s="100">
        <v>4</v>
      </c>
      <c r="J228" s="100">
        <v>3</v>
      </c>
      <c r="K228" s="100"/>
      <c r="L228" s="100"/>
      <c r="M228" s="100">
        <v>1</v>
      </c>
      <c r="N228" s="100"/>
      <c r="O228" s="158">
        <v>5</v>
      </c>
      <c r="P228" s="156" t="s">
        <v>53</v>
      </c>
      <c r="Q228" s="97" t="s">
        <v>53</v>
      </c>
      <c r="R228" s="97">
        <v>1</v>
      </c>
      <c r="S228" s="97" t="s">
        <v>53</v>
      </c>
      <c r="T228" s="97">
        <v>1</v>
      </c>
      <c r="U228" s="100">
        <v>4</v>
      </c>
      <c r="V228" s="100">
        <v>3</v>
      </c>
      <c r="W228" s="100"/>
      <c r="X228" s="100"/>
      <c r="Y228" s="100">
        <v>1</v>
      </c>
      <c r="Z228" s="100"/>
      <c r="AA228" s="158"/>
      <c r="AB228" s="156" t="s">
        <v>53</v>
      </c>
      <c r="AC228" s="97" t="s">
        <v>53</v>
      </c>
      <c r="AD228" s="97" t="s">
        <v>53</v>
      </c>
      <c r="AE228" s="97" t="s">
        <v>53</v>
      </c>
      <c r="AF228" s="97" t="s">
        <v>53</v>
      </c>
      <c r="AG228" s="97" t="s">
        <v>53</v>
      </c>
      <c r="AH228" s="97"/>
      <c r="AI228" s="97"/>
      <c r="AJ228" s="97"/>
      <c r="AK228" s="97"/>
      <c r="AL228" s="97"/>
      <c r="AM228" s="158">
        <v>2</v>
      </c>
      <c r="AN228" s="141" t="s">
        <v>53</v>
      </c>
      <c r="AO228" s="97" t="s">
        <v>53</v>
      </c>
      <c r="AP228" s="97" t="s">
        <v>53</v>
      </c>
      <c r="AQ228" s="97" t="s">
        <v>53</v>
      </c>
      <c r="AR228" s="97" t="s">
        <v>53</v>
      </c>
      <c r="AS228" s="97"/>
      <c r="AT228" s="97"/>
      <c r="AU228" s="97"/>
      <c r="AV228" s="99"/>
      <c r="AW228" s="99"/>
      <c r="AX228" s="147">
        <v>3</v>
      </c>
    </row>
    <row r="229" spans="1:50" x14ac:dyDescent="0.25">
      <c r="A229" s="97" t="s">
        <v>439</v>
      </c>
      <c r="B229" s="98" t="s">
        <v>776</v>
      </c>
      <c r="C229" s="98"/>
      <c r="D229" s="98" t="s">
        <v>937</v>
      </c>
      <c r="E229" s="156">
        <v>3</v>
      </c>
      <c r="F229" s="97">
        <v>4</v>
      </c>
      <c r="G229" s="97">
        <v>3</v>
      </c>
      <c r="H229" s="97">
        <v>3</v>
      </c>
      <c r="I229" s="100">
        <v>2</v>
      </c>
      <c r="J229" s="100">
        <v>3</v>
      </c>
      <c r="K229" s="100">
        <v>6</v>
      </c>
      <c r="L229" s="100">
        <v>3</v>
      </c>
      <c r="M229" s="100"/>
      <c r="N229" s="100"/>
      <c r="O229" s="158">
        <v>3</v>
      </c>
      <c r="P229" s="156" t="s">
        <v>53</v>
      </c>
      <c r="Q229" s="97" t="s">
        <v>53</v>
      </c>
      <c r="R229" s="97" t="s">
        <v>53</v>
      </c>
      <c r="S229" s="97" t="s">
        <v>53</v>
      </c>
      <c r="T229" s="97" t="s">
        <v>53</v>
      </c>
      <c r="U229" s="97" t="s">
        <v>53</v>
      </c>
      <c r="V229" s="97"/>
      <c r="W229" s="97"/>
      <c r="X229" s="97"/>
      <c r="Y229" s="97"/>
      <c r="Z229" s="97"/>
      <c r="AA229" s="158">
        <v>1</v>
      </c>
      <c r="AB229" s="156">
        <v>3</v>
      </c>
      <c r="AC229" s="97">
        <v>3</v>
      </c>
      <c r="AD229" s="97">
        <v>4</v>
      </c>
      <c r="AE229" s="97">
        <v>2</v>
      </c>
      <c r="AF229" s="97">
        <v>2</v>
      </c>
      <c r="AG229" s="97" t="s">
        <v>53</v>
      </c>
      <c r="AH229" s="97">
        <v>1</v>
      </c>
      <c r="AI229" s="97">
        <v>2</v>
      </c>
      <c r="AJ229" s="97">
        <v>1</v>
      </c>
      <c r="AK229" s="97"/>
      <c r="AL229" s="97"/>
      <c r="AM229" s="158"/>
      <c r="AN229" s="141" t="s">
        <v>53</v>
      </c>
      <c r="AO229" s="97" t="s">
        <v>53</v>
      </c>
      <c r="AP229" s="97">
        <v>1</v>
      </c>
      <c r="AQ229" s="97">
        <v>1</v>
      </c>
      <c r="AR229" s="100">
        <v>2</v>
      </c>
      <c r="AS229" s="100">
        <v>2</v>
      </c>
      <c r="AT229" s="100">
        <v>4</v>
      </c>
      <c r="AU229" s="97">
        <v>2</v>
      </c>
      <c r="AV229" s="99"/>
      <c r="AW229" s="99"/>
      <c r="AX229" s="147">
        <v>2</v>
      </c>
    </row>
    <row r="230" spans="1:50" x14ac:dyDescent="0.25">
      <c r="A230" s="97" t="s">
        <v>433</v>
      </c>
      <c r="B230" s="98" t="s">
        <v>776</v>
      </c>
      <c r="C230" s="98"/>
      <c r="D230" s="98" t="s">
        <v>938</v>
      </c>
      <c r="E230" s="156">
        <v>4</v>
      </c>
      <c r="F230" s="97">
        <v>1</v>
      </c>
      <c r="G230" s="97">
        <v>4</v>
      </c>
      <c r="H230" s="97">
        <v>4</v>
      </c>
      <c r="I230" s="100">
        <v>2</v>
      </c>
      <c r="J230" s="100"/>
      <c r="K230" s="100">
        <v>3</v>
      </c>
      <c r="L230" s="100">
        <v>6</v>
      </c>
      <c r="M230" s="100"/>
      <c r="N230" s="100"/>
      <c r="O230" s="158">
        <v>3</v>
      </c>
      <c r="P230" s="156" t="s">
        <v>53</v>
      </c>
      <c r="Q230" s="97" t="s">
        <v>53</v>
      </c>
      <c r="R230" s="97" t="s">
        <v>53</v>
      </c>
      <c r="S230" s="97" t="s">
        <v>53</v>
      </c>
      <c r="T230" s="97" t="s">
        <v>53</v>
      </c>
      <c r="U230" s="97" t="s">
        <v>53</v>
      </c>
      <c r="V230" s="97"/>
      <c r="W230" s="97"/>
      <c r="X230" s="97"/>
      <c r="Y230" s="97"/>
      <c r="Z230" s="97"/>
      <c r="AA230" s="158"/>
      <c r="AB230" s="156">
        <v>1</v>
      </c>
      <c r="AC230" s="97">
        <v>1</v>
      </c>
      <c r="AD230" s="97">
        <v>1</v>
      </c>
      <c r="AE230" s="97" t="s">
        <v>53</v>
      </c>
      <c r="AF230" s="97" t="s">
        <v>53</v>
      </c>
      <c r="AG230" s="97" t="s">
        <v>53</v>
      </c>
      <c r="AH230" s="97"/>
      <c r="AI230" s="97"/>
      <c r="AJ230" s="97">
        <v>1</v>
      </c>
      <c r="AK230" s="97"/>
      <c r="AL230" s="97"/>
      <c r="AM230" s="158">
        <v>2</v>
      </c>
      <c r="AN230" s="141">
        <v>3</v>
      </c>
      <c r="AO230" s="97" t="s">
        <v>53</v>
      </c>
      <c r="AP230" s="97">
        <v>4</v>
      </c>
      <c r="AQ230" s="97">
        <v>4</v>
      </c>
      <c r="AR230" s="97">
        <v>2</v>
      </c>
      <c r="AS230" s="97"/>
      <c r="AT230" s="97">
        <v>3</v>
      </c>
      <c r="AU230" s="97">
        <v>5</v>
      </c>
      <c r="AV230" s="99"/>
      <c r="AW230" s="99"/>
      <c r="AX230" s="147">
        <v>1</v>
      </c>
    </row>
    <row r="231" spans="1:50" x14ac:dyDescent="0.25">
      <c r="A231" s="97" t="s">
        <v>433</v>
      </c>
      <c r="B231" s="98" t="s">
        <v>776</v>
      </c>
      <c r="C231" s="98"/>
      <c r="D231" s="98" t="s">
        <v>939</v>
      </c>
      <c r="E231" s="156">
        <v>2</v>
      </c>
      <c r="F231" s="97" t="s">
        <v>53</v>
      </c>
      <c r="G231" s="97">
        <v>1</v>
      </c>
      <c r="H231" s="97" t="s">
        <v>53</v>
      </c>
      <c r="I231" s="97" t="s">
        <v>53</v>
      </c>
      <c r="J231" s="97"/>
      <c r="K231" s="97"/>
      <c r="L231" s="97"/>
      <c r="M231" s="97"/>
      <c r="N231" s="97"/>
      <c r="O231" s="157"/>
      <c r="P231" s="156" t="s">
        <v>53</v>
      </c>
      <c r="Q231" s="97" t="s">
        <v>53</v>
      </c>
      <c r="R231" s="97" t="s">
        <v>53</v>
      </c>
      <c r="S231" s="97" t="s">
        <v>53</v>
      </c>
      <c r="T231" s="97" t="s">
        <v>53</v>
      </c>
      <c r="U231" s="97" t="s">
        <v>53</v>
      </c>
      <c r="V231" s="97"/>
      <c r="W231" s="97"/>
      <c r="X231" s="97"/>
      <c r="Y231" s="97"/>
      <c r="Z231" s="97"/>
      <c r="AA231" s="157"/>
      <c r="AB231" s="156" t="s">
        <v>53</v>
      </c>
      <c r="AC231" s="97" t="s">
        <v>53</v>
      </c>
      <c r="AD231" s="97" t="s">
        <v>53</v>
      </c>
      <c r="AE231" s="97" t="s">
        <v>53</v>
      </c>
      <c r="AF231" s="97" t="s">
        <v>53</v>
      </c>
      <c r="AG231" s="97" t="s">
        <v>53</v>
      </c>
      <c r="AH231" s="97"/>
      <c r="AI231" s="97"/>
      <c r="AJ231" s="97"/>
      <c r="AK231" s="97"/>
      <c r="AL231" s="97"/>
      <c r="AM231" s="157"/>
      <c r="AN231" s="141">
        <v>2</v>
      </c>
      <c r="AO231" s="97" t="s">
        <v>53</v>
      </c>
      <c r="AP231" s="97">
        <v>1</v>
      </c>
      <c r="AQ231" s="97" t="s">
        <v>53</v>
      </c>
      <c r="AR231" s="97" t="s">
        <v>53</v>
      </c>
      <c r="AS231" s="97"/>
      <c r="AT231" s="97"/>
      <c r="AU231" s="97"/>
      <c r="AV231" s="99"/>
      <c r="AW231" s="99"/>
      <c r="AX231" s="99"/>
    </row>
    <row r="232" spans="1:50" s="12" customFormat="1" x14ac:dyDescent="0.25">
      <c r="A232" s="106"/>
      <c r="B232" s="107" t="s">
        <v>940</v>
      </c>
      <c r="C232" s="113"/>
      <c r="D232" s="107"/>
      <c r="E232" s="162">
        <v>124</v>
      </c>
      <c r="F232" s="108">
        <v>104</v>
      </c>
      <c r="G232" s="108">
        <v>95</v>
      </c>
      <c r="H232" s="108">
        <v>89</v>
      </c>
      <c r="I232" s="109">
        <v>152</v>
      </c>
      <c r="J232" s="109">
        <v>138</v>
      </c>
      <c r="K232" s="109">
        <v>152</v>
      </c>
      <c r="L232" s="109">
        <v>139</v>
      </c>
      <c r="M232" s="109">
        <v>137</v>
      </c>
      <c r="N232" s="109">
        <v>164</v>
      </c>
      <c r="O232" s="163">
        <v>260</v>
      </c>
      <c r="P232" s="162">
        <v>24</v>
      </c>
      <c r="Q232" s="108">
        <v>15</v>
      </c>
      <c r="R232" s="108">
        <v>7</v>
      </c>
      <c r="S232" s="108">
        <v>3</v>
      </c>
      <c r="T232" s="108">
        <v>6</v>
      </c>
      <c r="U232" s="109">
        <v>10</v>
      </c>
      <c r="V232" s="109">
        <v>10</v>
      </c>
      <c r="W232" s="109">
        <v>15</v>
      </c>
      <c r="X232" s="109">
        <v>11</v>
      </c>
      <c r="Y232" s="109">
        <v>11</v>
      </c>
      <c r="Z232" s="109">
        <v>18</v>
      </c>
      <c r="AA232" s="163">
        <v>19</v>
      </c>
      <c r="AB232" s="170">
        <v>58</v>
      </c>
      <c r="AC232" s="109">
        <v>25</v>
      </c>
      <c r="AD232" s="109">
        <v>45</v>
      </c>
      <c r="AE232" s="109">
        <v>28</v>
      </c>
      <c r="AF232" s="109">
        <v>31</v>
      </c>
      <c r="AG232" s="109">
        <v>36</v>
      </c>
      <c r="AH232" s="109">
        <v>37</v>
      </c>
      <c r="AI232" s="109">
        <v>44</v>
      </c>
      <c r="AJ232" s="109">
        <v>31</v>
      </c>
      <c r="AK232" s="109">
        <v>35</v>
      </c>
      <c r="AL232" s="109">
        <v>43</v>
      </c>
      <c r="AM232" s="163">
        <v>52</v>
      </c>
      <c r="AN232" s="143">
        <v>84</v>
      </c>
      <c r="AO232" s="109">
        <v>52</v>
      </c>
      <c r="AP232" s="109">
        <v>64</v>
      </c>
      <c r="AQ232" s="109">
        <v>52</v>
      </c>
      <c r="AR232" s="109">
        <v>106</v>
      </c>
      <c r="AS232" s="109">
        <v>91</v>
      </c>
      <c r="AT232" s="109">
        <v>93</v>
      </c>
      <c r="AU232" s="109">
        <v>97</v>
      </c>
      <c r="AV232" s="109">
        <v>91</v>
      </c>
      <c r="AW232" s="109">
        <v>103</v>
      </c>
      <c r="AX232" s="148">
        <v>189</v>
      </c>
    </row>
    <row r="233" spans="1:50" x14ac:dyDescent="0.25">
      <c r="A233" s="97" t="s">
        <v>443</v>
      </c>
      <c r="B233" s="98" t="s">
        <v>777</v>
      </c>
      <c r="C233" s="98"/>
      <c r="D233" s="98" t="s">
        <v>941</v>
      </c>
      <c r="E233" s="156" t="s">
        <v>53</v>
      </c>
      <c r="F233" s="97" t="s">
        <v>53</v>
      </c>
      <c r="G233" s="97" t="s">
        <v>53</v>
      </c>
      <c r="H233" s="97" t="s">
        <v>53</v>
      </c>
      <c r="I233" s="97" t="s">
        <v>53</v>
      </c>
      <c r="J233" s="97"/>
      <c r="K233" s="97"/>
      <c r="L233" s="104" t="s">
        <v>903</v>
      </c>
      <c r="M233" s="104" t="s">
        <v>903</v>
      </c>
      <c r="N233" s="104" t="s">
        <v>903</v>
      </c>
      <c r="O233" s="161" t="s">
        <v>903</v>
      </c>
      <c r="P233" s="156" t="s">
        <v>53</v>
      </c>
      <c r="Q233" s="97" t="s">
        <v>53</v>
      </c>
      <c r="R233" s="97" t="s">
        <v>53</v>
      </c>
      <c r="S233" s="97" t="s">
        <v>53</v>
      </c>
      <c r="T233" s="97" t="s">
        <v>53</v>
      </c>
      <c r="U233" s="97" t="s">
        <v>53</v>
      </c>
      <c r="V233" s="97"/>
      <c r="W233" s="97"/>
      <c r="X233" s="104" t="s">
        <v>903</v>
      </c>
      <c r="Y233" s="104" t="s">
        <v>903</v>
      </c>
      <c r="Z233" s="104" t="s">
        <v>903</v>
      </c>
      <c r="AA233" s="161" t="s">
        <v>903</v>
      </c>
      <c r="AB233" s="156" t="s">
        <v>53</v>
      </c>
      <c r="AC233" s="97" t="s">
        <v>53</v>
      </c>
      <c r="AD233" s="97" t="s">
        <v>53</v>
      </c>
      <c r="AE233" s="97" t="s">
        <v>53</v>
      </c>
      <c r="AF233" s="97" t="s">
        <v>53</v>
      </c>
      <c r="AG233" s="97" t="s">
        <v>53</v>
      </c>
      <c r="AH233" s="97"/>
      <c r="AI233" s="97"/>
      <c r="AJ233" s="104" t="s">
        <v>903</v>
      </c>
      <c r="AK233" s="104" t="s">
        <v>903</v>
      </c>
      <c r="AL233" s="104" t="s">
        <v>903</v>
      </c>
      <c r="AM233" s="161" t="s">
        <v>903</v>
      </c>
      <c r="AN233" s="141" t="s">
        <v>53</v>
      </c>
      <c r="AO233" s="97" t="s">
        <v>53</v>
      </c>
      <c r="AP233" s="97" t="s">
        <v>53</v>
      </c>
      <c r="AQ233" s="97" t="s">
        <v>53</v>
      </c>
      <c r="AR233" s="97" t="s">
        <v>53</v>
      </c>
      <c r="AS233" s="97"/>
      <c r="AT233" s="97"/>
      <c r="AU233" s="104" t="s">
        <v>903</v>
      </c>
      <c r="AV233" s="105" t="s">
        <v>903</v>
      </c>
      <c r="AW233" s="105" t="s">
        <v>903</v>
      </c>
      <c r="AX233" s="105" t="s">
        <v>903</v>
      </c>
    </row>
    <row r="234" spans="1:50" x14ac:dyDescent="0.25">
      <c r="A234" s="97" t="s">
        <v>445</v>
      </c>
      <c r="B234" s="98" t="s">
        <v>777</v>
      </c>
      <c r="C234" s="114"/>
      <c r="D234" s="98" t="s">
        <v>446</v>
      </c>
      <c r="E234" s="156" t="s">
        <v>53</v>
      </c>
      <c r="F234" s="97" t="s">
        <v>53</v>
      </c>
      <c r="G234" s="97" t="s">
        <v>53</v>
      </c>
      <c r="H234" s="97" t="s">
        <v>53</v>
      </c>
      <c r="I234" s="97" t="s">
        <v>53</v>
      </c>
      <c r="J234" s="97"/>
      <c r="K234" s="97"/>
      <c r="L234" s="97"/>
      <c r="M234" s="97"/>
      <c r="N234" s="97"/>
      <c r="O234" s="157"/>
      <c r="P234" s="156" t="s">
        <v>53</v>
      </c>
      <c r="Q234" s="97" t="s">
        <v>53</v>
      </c>
      <c r="R234" s="97" t="s">
        <v>53</v>
      </c>
      <c r="S234" s="97" t="s">
        <v>53</v>
      </c>
      <c r="T234" s="97" t="s">
        <v>53</v>
      </c>
      <c r="U234" s="97" t="s">
        <v>53</v>
      </c>
      <c r="V234" s="97"/>
      <c r="W234" s="97"/>
      <c r="X234" s="97"/>
      <c r="Y234" s="97"/>
      <c r="Z234" s="97"/>
      <c r="AA234" s="157"/>
      <c r="AB234" s="156" t="s">
        <v>53</v>
      </c>
      <c r="AC234" s="97" t="s">
        <v>53</v>
      </c>
      <c r="AD234" s="97" t="s">
        <v>53</v>
      </c>
      <c r="AE234" s="97" t="s">
        <v>53</v>
      </c>
      <c r="AF234" s="97" t="s">
        <v>53</v>
      </c>
      <c r="AG234" s="97" t="s">
        <v>53</v>
      </c>
      <c r="AH234" s="97"/>
      <c r="AI234" s="97"/>
      <c r="AJ234" s="97"/>
      <c r="AK234" s="97"/>
      <c r="AL234" s="97"/>
      <c r="AM234" s="157"/>
      <c r="AN234" s="141" t="s">
        <v>53</v>
      </c>
      <c r="AO234" s="97" t="s">
        <v>53</v>
      </c>
      <c r="AP234" s="97" t="s">
        <v>53</v>
      </c>
      <c r="AQ234" s="97" t="s">
        <v>53</v>
      </c>
      <c r="AR234" s="97" t="s">
        <v>53</v>
      </c>
      <c r="AS234" s="97"/>
      <c r="AT234" s="97"/>
      <c r="AU234" s="97"/>
      <c r="AV234" s="99"/>
      <c r="AW234" s="99"/>
      <c r="AX234" s="99"/>
    </row>
    <row r="235" spans="1:50" x14ac:dyDescent="0.25">
      <c r="A235" s="97" t="s">
        <v>447</v>
      </c>
      <c r="B235" s="98" t="s">
        <v>777</v>
      </c>
      <c r="C235" s="98"/>
      <c r="D235" s="98" t="s">
        <v>448</v>
      </c>
      <c r="E235" s="156" t="s">
        <v>53</v>
      </c>
      <c r="F235" s="97">
        <v>1</v>
      </c>
      <c r="G235" s="97">
        <v>6</v>
      </c>
      <c r="H235" s="97">
        <v>1</v>
      </c>
      <c r="I235" s="100">
        <v>1</v>
      </c>
      <c r="J235" s="100">
        <v>1</v>
      </c>
      <c r="K235" s="100">
        <v>2</v>
      </c>
      <c r="L235" s="100">
        <v>5</v>
      </c>
      <c r="M235" s="100">
        <v>6</v>
      </c>
      <c r="N235" s="100"/>
      <c r="O235" s="158"/>
      <c r="P235" s="156" t="s">
        <v>53</v>
      </c>
      <c r="Q235" s="97" t="s">
        <v>53</v>
      </c>
      <c r="R235" s="97" t="s">
        <v>53</v>
      </c>
      <c r="S235" s="97" t="s">
        <v>53</v>
      </c>
      <c r="T235" s="97" t="s">
        <v>53</v>
      </c>
      <c r="U235" s="97" t="s">
        <v>53</v>
      </c>
      <c r="V235" s="97"/>
      <c r="W235" s="97"/>
      <c r="X235" s="97"/>
      <c r="Y235" s="97"/>
      <c r="Z235" s="97"/>
      <c r="AA235" s="158"/>
      <c r="AB235" s="156" t="s">
        <v>53</v>
      </c>
      <c r="AC235" s="97" t="s">
        <v>53</v>
      </c>
      <c r="AD235" s="97" t="s">
        <v>53</v>
      </c>
      <c r="AE235" s="97" t="s">
        <v>53</v>
      </c>
      <c r="AF235" s="97" t="s">
        <v>53</v>
      </c>
      <c r="AG235" s="97" t="s">
        <v>53</v>
      </c>
      <c r="AH235" s="97"/>
      <c r="AI235" s="97"/>
      <c r="AJ235" s="97"/>
      <c r="AK235" s="97"/>
      <c r="AL235" s="97"/>
      <c r="AM235" s="158"/>
      <c r="AN235" s="141" t="s">
        <v>53</v>
      </c>
      <c r="AO235" s="97">
        <v>1</v>
      </c>
      <c r="AP235" s="97">
        <v>6</v>
      </c>
      <c r="AQ235" s="97">
        <v>1</v>
      </c>
      <c r="AR235" s="97">
        <v>1</v>
      </c>
      <c r="AS235" s="97">
        <v>1</v>
      </c>
      <c r="AT235" s="97">
        <v>2</v>
      </c>
      <c r="AU235" s="97">
        <v>5</v>
      </c>
      <c r="AV235" s="99">
        <v>6</v>
      </c>
      <c r="AW235" s="99"/>
      <c r="AX235" s="147"/>
    </row>
    <row r="236" spans="1:50" x14ac:dyDescent="0.25">
      <c r="A236" s="97" t="s">
        <v>449</v>
      </c>
      <c r="B236" s="98" t="s">
        <v>777</v>
      </c>
      <c r="C236" s="98"/>
      <c r="D236" s="98" t="s">
        <v>450</v>
      </c>
      <c r="E236" s="156" t="s">
        <v>53</v>
      </c>
      <c r="F236" s="97" t="s">
        <v>53</v>
      </c>
      <c r="G236" s="97" t="s">
        <v>53</v>
      </c>
      <c r="H236" s="97">
        <v>1</v>
      </c>
      <c r="I236" s="97" t="s">
        <v>53</v>
      </c>
      <c r="J236" s="97"/>
      <c r="K236" s="97">
        <v>1</v>
      </c>
      <c r="L236" s="97">
        <v>4</v>
      </c>
      <c r="M236" s="97">
        <v>1</v>
      </c>
      <c r="N236" s="97">
        <v>1</v>
      </c>
      <c r="O236" s="157"/>
      <c r="P236" s="156" t="s">
        <v>53</v>
      </c>
      <c r="Q236" s="97" t="s">
        <v>53</v>
      </c>
      <c r="R236" s="97" t="s">
        <v>53</v>
      </c>
      <c r="S236" s="97" t="s">
        <v>53</v>
      </c>
      <c r="T236" s="97" t="s">
        <v>53</v>
      </c>
      <c r="U236" s="97" t="s">
        <v>53</v>
      </c>
      <c r="V236" s="97"/>
      <c r="W236" s="97">
        <v>1</v>
      </c>
      <c r="X236" s="97"/>
      <c r="Y236" s="97"/>
      <c r="Z236" s="97">
        <v>1</v>
      </c>
      <c r="AA236" s="157"/>
      <c r="AB236" s="156" t="s">
        <v>53</v>
      </c>
      <c r="AC236" s="97" t="s">
        <v>53</v>
      </c>
      <c r="AD236" s="97" t="s">
        <v>53</v>
      </c>
      <c r="AE236" s="97" t="s">
        <v>53</v>
      </c>
      <c r="AF236" s="97" t="s">
        <v>53</v>
      </c>
      <c r="AG236" s="97" t="s">
        <v>53</v>
      </c>
      <c r="AH236" s="97"/>
      <c r="AI236" s="97"/>
      <c r="AJ236" s="97"/>
      <c r="AK236" s="97"/>
      <c r="AL236" s="97"/>
      <c r="AM236" s="157"/>
      <c r="AN236" s="141" t="s">
        <v>53</v>
      </c>
      <c r="AO236" s="97" t="s">
        <v>53</v>
      </c>
      <c r="AP236" s="97" t="s">
        <v>53</v>
      </c>
      <c r="AQ236" s="97">
        <v>1</v>
      </c>
      <c r="AR236" s="97" t="s">
        <v>53</v>
      </c>
      <c r="AS236" s="97"/>
      <c r="AT236" s="97"/>
      <c r="AU236" s="97">
        <v>4</v>
      </c>
      <c r="AV236" s="99">
        <v>1</v>
      </c>
      <c r="AW236" s="99"/>
      <c r="AX236" s="99"/>
    </row>
    <row r="237" spans="1:50" x14ac:dyDescent="0.25">
      <c r="A237" s="97" t="s">
        <v>451</v>
      </c>
      <c r="B237" s="98" t="s">
        <v>777</v>
      </c>
      <c r="C237" s="98"/>
      <c r="D237" s="98" t="s">
        <v>452</v>
      </c>
      <c r="E237" s="156">
        <v>6</v>
      </c>
      <c r="F237" s="97">
        <v>2</v>
      </c>
      <c r="G237" s="97" t="s">
        <v>53</v>
      </c>
      <c r="H237" s="97" t="s">
        <v>53</v>
      </c>
      <c r="I237" s="100">
        <v>3</v>
      </c>
      <c r="J237" s="100"/>
      <c r="K237" s="100">
        <v>1</v>
      </c>
      <c r="L237" s="100"/>
      <c r="M237" s="100">
        <v>1</v>
      </c>
      <c r="N237" s="100">
        <v>2</v>
      </c>
      <c r="O237" s="158">
        <v>5</v>
      </c>
      <c r="P237" s="156" t="s">
        <v>53</v>
      </c>
      <c r="Q237" s="97" t="s">
        <v>53</v>
      </c>
      <c r="R237" s="97" t="s">
        <v>53</v>
      </c>
      <c r="S237" s="97" t="s">
        <v>53</v>
      </c>
      <c r="T237" s="97" t="s">
        <v>53</v>
      </c>
      <c r="U237" s="97" t="s">
        <v>53</v>
      </c>
      <c r="V237" s="97"/>
      <c r="W237" s="97"/>
      <c r="X237" s="97"/>
      <c r="Y237" s="97"/>
      <c r="Z237" s="97"/>
      <c r="AA237" s="158">
        <v>3</v>
      </c>
      <c r="AB237" s="156">
        <v>2</v>
      </c>
      <c r="AC237" s="97">
        <v>3</v>
      </c>
      <c r="AD237" s="97">
        <v>1</v>
      </c>
      <c r="AE237" s="97" t="s">
        <v>53</v>
      </c>
      <c r="AF237" s="97" t="s">
        <v>53</v>
      </c>
      <c r="AG237" s="97">
        <v>1</v>
      </c>
      <c r="AH237" s="97"/>
      <c r="AI237" s="97">
        <v>1</v>
      </c>
      <c r="AJ237" s="97"/>
      <c r="AK237" s="97">
        <v>1</v>
      </c>
      <c r="AL237" s="97">
        <v>1</v>
      </c>
      <c r="AM237" s="158">
        <v>2</v>
      </c>
      <c r="AN237" s="141">
        <v>3</v>
      </c>
      <c r="AO237" s="97">
        <v>1</v>
      </c>
      <c r="AP237" s="97" t="s">
        <v>53</v>
      </c>
      <c r="AQ237" s="97" t="s">
        <v>53</v>
      </c>
      <c r="AR237" s="100">
        <v>2</v>
      </c>
      <c r="AS237" s="100"/>
      <c r="AT237" s="100"/>
      <c r="AU237" s="97"/>
      <c r="AV237" s="99"/>
      <c r="AW237" s="99">
        <v>1</v>
      </c>
      <c r="AX237" s="147"/>
    </row>
    <row r="238" spans="1:50" x14ac:dyDescent="0.25">
      <c r="A238" s="97" t="s">
        <v>453</v>
      </c>
      <c r="B238" s="98" t="s">
        <v>777</v>
      </c>
      <c r="C238" s="98"/>
      <c r="D238" s="98" t="s">
        <v>454</v>
      </c>
      <c r="E238" s="156">
        <v>5</v>
      </c>
      <c r="F238" s="97">
        <v>1</v>
      </c>
      <c r="G238" s="97" t="s">
        <v>53</v>
      </c>
      <c r="H238" s="97">
        <v>2</v>
      </c>
      <c r="I238" s="100">
        <v>1</v>
      </c>
      <c r="J238" s="100">
        <v>4</v>
      </c>
      <c r="K238" s="100">
        <v>4</v>
      </c>
      <c r="L238" s="100">
        <v>2</v>
      </c>
      <c r="M238" s="100">
        <v>3</v>
      </c>
      <c r="N238" s="100"/>
      <c r="O238" s="158"/>
      <c r="P238" s="156" t="s">
        <v>53</v>
      </c>
      <c r="Q238" s="97" t="s">
        <v>53</v>
      </c>
      <c r="R238" s="97" t="s">
        <v>53</v>
      </c>
      <c r="S238" s="97" t="s">
        <v>53</v>
      </c>
      <c r="T238" s="97" t="s">
        <v>53</v>
      </c>
      <c r="U238" s="97" t="s">
        <v>53</v>
      </c>
      <c r="V238" s="97">
        <v>1</v>
      </c>
      <c r="W238" s="97">
        <v>2</v>
      </c>
      <c r="X238" s="97">
        <v>1</v>
      </c>
      <c r="Y238" s="97">
        <v>2</v>
      </c>
      <c r="Z238" s="97"/>
      <c r="AA238" s="158"/>
      <c r="AB238" s="156">
        <v>2</v>
      </c>
      <c r="AC238" s="97">
        <v>3</v>
      </c>
      <c r="AD238" s="97" t="s">
        <v>53</v>
      </c>
      <c r="AE238" s="97" t="s">
        <v>53</v>
      </c>
      <c r="AF238" s="97">
        <v>1</v>
      </c>
      <c r="AG238" s="97" t="s">
        <v>53</v>
      </c>
      <c r="AH238" s="97">
        <v>3</v>
      </c>
      <c r="AI238" s="97">
        <v>2</v>
      </c>
      <c r="AJ238" s="97">
        <v>1</v>
      </c>
      <c r="AK238" s="97"/>
      <c r="AL238" s="97"/>
      <c r="AM238" s="158"/>
      <c r="AN238" s="141">
        <v>2</v>
      </c>
      <c r="AO238" s="97">
        <v>1</v>
      </c>
      <c r="AP238" s="97" t="s">
        <v>53</v>
      </c>
      <c r="AQ238" s="97">
        <v>1</v>
      </c>
      <c r="AR238" s="97">
        <v>1</v>
      </c>
      <c r="AS238" s="97"/>
      <c r="AT238" s="97"/>
      <c r="AU238" s="97"/>
      <c r="AV238" s="99">
        <v>1</v>
      </c>
      <c r="AW238" s="99"/>
      <c r="AX238" s="147"/>
    </row>
    <row r="239" spans="1:50" x14ac:dyDescent="0.25">
      <c r="A239" s="97" t="s">
        <v>455</v>
      </c>
      <c r="B239" s="98" t="s">
        <v>777</v>
      </c>
      <c r="C239" s="98"/>
      <c r="D239" s="98" t="s">
        <v>808</v>
      </c>
      <c r="E239" s="156" t="s">
        <v>53</v>
      </c>
      <c r="F239" s="97">
        <v>1</v>
      </c>
      <c r="G239" s="97" t="s">
        <v>53</v>
      </c>
      <c r="H239" s="97">
        <v>1</v>
      </c>
      <c r="I239" s="100">
        <v>10</v>
      </c>
      <c r="J239" s="100">
        <v>2</v>
      </c>
      <c r="K239" s="100"/>
      <c r="L239" s="100">
        <v>9</v>
      </c>
      <c r="M239" s="100">
        <v>4</v>
      </c>
      <c r="N239" s="100">
        <v>2</v>
      </c>
      <c r="O239" s="158">
        <v>11</v>
      </c>
      <c r="P239" s="156" t="s">
        <v>53</v>
      </c>
      <c r="Q239" s="97" t="s">
        <v>53</v>
      </c>
      <c r="R239" s="97" t="s">
        <v>53</v>
      </c>
      <c r="S239" s="97" t="s">
        <v>53</v>
      </c>
      <c r="T239" s="97" t="s">
        <v>53</v>
      </c>
      <c r="U239" s="100">
        <v>1</v>
      </c>
      <c r="V239" s="100"/>
      <c r="W239" s="100"/>
      <c r="X239" s="100"/>
      <c r="Y239" s="100"/>
      <c r="Z239" s="100"/>
      <c r="AA239" s="158"/>
      <c r="AB239" s="156">
        <v>1</v>
      </c>
      <c r="AC239" s="97" t="s">
        <v>53</v>
      </c>
      <c r="AD239" s="97" t="s">
        <v>53</v>
      </c>
      <c r="AE239" s="97" t="s">
        <v>53</v>
      </c>
      <c r="AF239" s="97" t="s">
        <v>53</v>
      </c>
      <c r="AG239" s="100">
        <v>6</v>
      </c>
      <c r="AH239" s="100">
        <v>1</v>
      </c>
      <c r="AI239" s="100"/>
      <c r="AJ239" s="100"/>
      <c r="AK239" s="100">
        <v>1</v>
      </c>
      <c r="AL239" s="100">
        <v>1</v>
      </c>
      <c r="AM239" s="158">
        <v>2</v>
      </c>
      <c r="AN239" s="141" t="s">
        <v>53</v>
      </c>
      <c r="AO239" s="97">
        <v>1</v>
      </c>
      <c r="AP239" s="97" t="s">
        <v>53</v>
      </c>
      <c r="AQ239" s="97">
        <v>1</v>
      </c>
      <c r="AR239" s="100">
        <v>3</v>
      </c>
      <c r="AS239" s="100">
        <v>1</v>
      </c>
      <c r="AT239" s="100"/>
      <c r="AU239" s="97">
        <v>9</v>
      </c>
      <c r="AV239" s="99">
        <v>3</v>
      </c>
      <c r="AW239" s="99">
        <v>1</v>
      </c>
      <c r="AX239" s="147">
        <v>9</v>
      </c>
    </row>
    <row r="240" spans="1:50" x14ac:dyDescent="0.25">
      <c r="A240" s="97" t="s">
        <v>457</v>
      </c>
      <c r="B240" s="98" t="s">
        <v>777</v>
      </c>
      <c r="C240" s="98"/>
      <c r="D240" s="98" t="s">
        <v>458</v>
      </c>
      <c r="E240" s="156" t="s">
        <v>53</v>
      </c>
      <c r="F240" s="97" t="s">
        <v>53</v>
      </c>
      <c r="G240" s="97" t="s">
        <v>53</v>
      </c>
      <c r="H240" s="97" t="s">
        <v>53</v>
      </c>
      <c r="I240" s="97" t="s">
        <v>53</v>
      </c>
      <c r="J240" s="97">
        <v>1</v>
      </c>
      <c r="K240" s="97"/>
      <c r="L240" s="97"/>
      <c r="M240" s="97"/>
      <c r="N240" s="97"/>
      <c r="O240" s="157">
        <v>1</v>
      </c>
      <c r="P240" s="156" t="s">
        <v>53</v>
      </c>
      <c r="Q240" s="97" t="s">
        <v>53</v>
      </c>
      <c r="R240" s="97" t="s">
        <v>53</v>
      </c>
      <c r="S240" s="97" t="s">
        <v>53</v>
      </c>
      <c r="T240" s="97" t="s">
        <v>53</v>
      </c>
      <c r="U240" s="97" t="s">
        <v>53</v>
      </c>
      <c r="V240" s="97"/>
      <c r="W240" s="97"/>
      <c r="X240" s="97"/>
      <c r="Y240" s="97"/>
      <c r="Z240" s="97"/>
      <c r="AA240" s="157"/>
      <c r="AB240" s="156" t="s">
        <v>53</v>
      </c>
      <c r="AC240" s="97" t="s">
        <v>53</v>
      </c>
      <c r="AD240" s="97" t="s">
        <v>53</v>
      </c>
      <c r="AE240" s="97" t="s">
        <v>53</v>
      </c>
      <c r="AF240" s="97" t="s">
        <v>53</v>
      </c>
      <c r="AG240" s="97" t="s">
        <v>53</v>
      </c>
      <c r="AH240" s="97"/>
      <c r="AI240" s="97"/>
      <c r="AJ240" s="97"/>
      <c r="AK240" s="97"/>
      <c r="AL240" s="97"/>
      <c r="AM240" s="157"/>
      <c r="AN240" s="141" t="s">
        <v>53</v>
      </c>
      <c r="AO240" s="97" t="s">
        <v>53</v>
      </c>
      <c r="AP240" s="97" t="s">
        <v>53</v>
      </c>
      <c r="AQ240" s="97" t="s">
        <v>53</v>
      </c>
      <c r="AR240" s="97" t="s">
        <v>53</v>
      </c>
      <c r="AS240" s="97">
        <v>1</v>
      </c>
      <c r="AT240" s="97"/>
      <c r="AU240" s="97"/>
      <c r="AV240" s="99"/>
      <c r="AW240" s="99"/>
      <c r="AX240" s="99">
        <v>1</v>
      </c>
    </row>
    <row r="241" spans="1:50" x14ac:dyDescent="0.25">
      <c r="A241" s="97" t="s">
        <v>459</v>
      </c>
      <c r="B241" s="98" t="s">
        <v>777</v>
      </c>
      <c r="C241" s="98"/>
      <c r="D241" s="98" t="s">
        <v>460</v>
      </c>
      <c r="E241" s="156" t="s">
        <v>53</v>
      </c>
      <c r="F241" s="97">
        <v>1</v>
      </c>
      <c r="G241" s="97">
        <v>1</v>
      </c>
      <c r="H241" s="97" t="s">
        <v>53</v>
      </c>
      <c r="I241" s="97" t="s">
        <v>53</v>
      </c>
      <c r="J241" s="97"/>
      <c r="K241" s="97"/>
      <c r="L241" s="97"/>
      <c r="M241" s="97"/>
      <c r="N241" s="97">
        <v>1</v>
      </c>
      <c r="O241" s="157"/>
      <c r="P241" s="156" t="s">
        <v>53</v>
      </c>
      <c r="Q241" s="97" t="s">
        <v>53</v>
      </c>
      <c r="R241" s="97" t="s">
        <v>53</v>
      </c>
      <c r="S241" s="97" t="s">
        <v>53</v>
      </c>
      <c r="T241" s="97" t="s">
        <v>53</v>
      </c>
      <c r="U241" s="97" t="s">
        <v>53</v>
      </c>
      <c r="V241" s="97"/>
      <c r="W241" s="97"/>
      <c r="X241" s="97"/>
      <c r="Y241" s="97"/>
      <c r="Z241" s="97"/>
      <c r="AA241" s="157"/>
      <c r="AB241" s="156" t="s">
        <v>53</v>
      </c>
      <c r="AC241" s="97" t="s">
        <v>53</v>
      </c>
      <c r="AD241" s="97" t="s">
        <v>53</v>
      </c>
      <c r="AE241" s="97" t="s">
        <v>53</v>
      </c>
      <c r="AF241" s="97" t="s">
        <v>53</v>
      </c>
      <c r="AG241" s="97" t="s">
        <v>53</v>
      </c>
      <c r="AH241" s="97"/>
      <c r="AI241" s="97"/>
      <c r="AJ241" s="97"/>
      <c r="AK241" s="97"/>
      <c r="AL241" s="97"/>
      <c r="AM241" s="157"/>
      <c r="AN241" s="141" t="s">
        <v>53</v>
      </c>
      <c r="AO241" s="97">
        <v>1</v>
      </c>
      <c r="AP241" s="97">
        <v>1</v>
      </c>
      <c r="AQ241" s="97" t="s">
        <v>53</v>
      </c>
      <c r="AR241" s="97" t="s">
        <v>53</v>
      </c>
      <c r="AS241" s="97"/>
      <c r="AT241" s="97"/>
      <c r="AU241" s="97"/>
      <c r="AV241" s="99"/>
      <c r="AW241" s="99">
        <v>1</v>
      </c>
      <c r="AX241" s="99"/>
    </row>
    <row r="242" spans="1:50" x14ac:dyDescent="0.25">
      <c r="A242" s="97" t="s">
        <v>461</v>
      </c>
      <c r="B242" s="98" t="s">
        <v>777</v>
      </c>
      <c r="C242" s="98"/>
      <c r="D242" s="98" t="s">
        <v>462</v>
      </c>
      <c r="E242" s="156">
        <v>7</v>
      </c>
      <c r="F242" s="97">
        <v>3</v>
      </c>
      <c r="G242" s="97">
        <v>7</v>
      </c>
      <c r="H242" s="97">
        <v>2</v>
      </c>
      <c r="I242" s="100">
        <v>5</v>
      </c>
      <c r="J242" s="100">
        <v>5</v>
      </c>
      <c r="K242" s="100">
        <v>2</v>
      </c>
      <c r="L242" s="100">
        <v>8</v>
      </c>
      <c r="M242" s="100">
        <v>12</v>
      </c>
      <c r="N242" s="100">
        <v>10</v>
      </c>
      <c r="O242" s="158">
        <v>8</v>
      </c>
      <c r="P242" s="156" t="s">
        <v>53</v>
      </c>
      <c r="Q242" s="97" t="s">
        <v>53</v>
      </c>
      <c r="R242" s="97" t="s">
        <v>53</v>
      </c>
      <c r="S242" s="97" t="s">
        <v>53</v>
      </c>
      <c r="T242" s="97" t="s">
        <v>53</v>
      </c>
      <c r="U242" s="97" t="s">
        <v>53</v>
      </c>
      <c r="V242" s="97"/>
      <c r="W242" s="97"/>
      <c r="X242" s="97"/>
      <c r="Y242" s="97"/>
      <c r="Z242" s="97"/>
      <c r="AA242" s="158"/>
      <c r="AB242" s="156" t="s">
        <v>53</v>
      </c>
      <c r="AC242" s="97" t="s">
        <v>53</v>
      </c>
      <c r="AD242" s="97">
        <v>1</v>
      </c>
      <c r="AE242" s="97" t="s">
        <v>53</v>
      </c>
      <c r="AF242" s="97" t="s">
        <v>53</v>
      </c>
      <c r="AG242" s="97" t="s">
        <v>53</v>
      </c>
      <c r="AH242" s="97">
        <v>1</v>
      </c>
      <c r="AI242" s="97"/>
      <c r="AJ242" s="97">
        <v>1</v>
      </c>
      <c r="AK242" s="97">
        <v>4</v>
      </c>
      <c r="AL242" s="97">
        <v>3</v>
      </c>
      <c r="AM242" s="158">
        <v>1</v>
      </c>
      <c r="AN242" s="141">
        <v>7</v>
      </c>
      <c r="AO242" s="97">
        <v>2</v>
      </c>
      <c r="AP242" s="97">
        <v>7</v>
      </c>
      <c r="AQ242" s="97">
        <v>2</v>
      </c>
      <c r="AR242" s="97">
        <v>5</v>
      </c>
      <c r="AS242" s="97">
        <v>4</v>
      </c>
      <c r="AT242" s="97">
        <v>2</v>
      </c>
      <c r="AU242" s="97">
        <v>7</v>
      </c>
      <c r="AV242" s="99">
        <v>8</v>
      </c>
      <c r="AW242" s="99">
        <v>7</v>
      </c>
      <c r="AX242" s="147">
        <v>7</v>
      </c>
    </row>
    <row r="243" spans="1:50" x14ac:dyDescent="0.25">
      <c r="A243" s="97" t="s">
        <v>463</v>
      </c>
      <c r="B243" s="98" t="s">
        <v>777</v>
      </c>
      <c r="C243" s="98"/>
      <c r="D243" s="98" t="s">
        <v>464</v>
      </c>
      <c r="E243" s="156" t="s">
        <v>53</v>
      </c>
      <c r="F243" s="97" t="s">
        <v>53</v>
      </c>
      <c r="G243" s="97" t="s">
        <v>53</v>
      </c>
      <c r="H243" s="97" t="s">
        <v>53</v>
      </c>
      <c r="I243" s="100">
        <v>1</v>
      </c>
      <c r="J243" s="100"/>
      <c r="K243" s="100"/>
      <c r="L243" s="100"/>
      <c r="M243" s="100">
        <v>1</v>
      </c>
      <c r="N243" s="100">
        <v>1</v>
      </c>
      <c r="O243" s="158"/>
      <c r="P243" s="156">
        <v>2</v>
      </c>
      <c r="Q243" s="97" t="s">
        <v>53</v>
      </c>
      <c r="R243" s="97" t="s">
        <v>53</v>
      </c>
      <c r="S243" s="97" t="s">
        <v>53</v>
      </c>
      <c r="T243" s="97" t="s">
        <v>53</v>
      </c>
      <c r="U243" s="100">
        <v>1</v>
      </c>
      <c r="V243" s="100"/>
      <c r="W243" s="100"/>
      <c r="X243" s="100"/>
      <c r="Y243" s="100">
        <v>1</v>
      </c>
      <c r="Z243" s="100">
        <v>1</v>
      </c>
      <c r="AA243" s="158"/>
      <c r="AB243" s="156" t="s">
        <v>53</v>
      </c>
      <c r="AC243" s="97" t="s">
        <v>53</v>
      </c>
      <c r="AD243" s="97" t="s">
        <v>53</v>
      </c>
      <c r="AE243" s="97" t="s">
        <v>53</v>
      </c>
      <c r="AF243" s="97" t="s">
        <v>53</v>
      </c>
      <c r="AG243" s="97" t="s">
        <v>53</v>
      </c>
      <c r="AH243" s="97"/>
      <c r="AI243" s="97"/>
      <c r="AJ243" s="97"/>
      <c r="AK243" s="97"/>
      <c r="AL243" s="97"/>
      <c r="AM243" s="158"/>
      <c r="AN243" s="141" t="s">
        <v>53</v>
      </c>
      <c r="AO243" s="97" t="s">
        <v>53</v>
      </c>
      <c r="AP243" s="97" t="s">
        <v>53</v>
      </c>
      <c r="AQ243" s="97" t="s">
        <v>53</v>
      </c>
      <c r="AR243" s="97" t="s">
        <v>53</v>
      </c>
      <c r="AS243" s="97"/>
      <c r="AT243" s="97"/>
      <c r="AU243" s="97"/>
      <c r="AV243" s="99"/>
      <c r="AW243" s="99"/>
      <c r="AX243" s="147"/>
    </row>
    <row r="244" spans="1:50" x14ac:dyDescent="0.25">
      <c r="A244" s="97" t="s">
        <v>465</v>
      </c>
      <c r="B244" s="98" t="s">
        <v>777</v>
      </c>
      <c r="C244" s="98"/>
      <c r="D244" s="98" t="s">
        <v>466</v>
      </c>
      <c r="E244" s="156">
        <v>2</v>
      </c>
      <c r="F244" s="97">
        <v>3</v>
      </c>
      <c r="G244" s="97">
        <v>2</v>
      </c>
      <c r="H244" s="97" t="s">
        <v>53</v>
      </c>
      <c r="I244" s="100">
        <v>2</v>
      </c>
      <c r="J244" s="100">
        <v>2</v>
      </c>
      <c r="K244" s="100">
        <v>6</v>
      </c>
      <c r="L244" s="100">
        <v>2</v>
      </c>
      <c r="M244" s="100">
        <v>2</v>
      </c>
      <c r="N244" s="100">
        <v>1</v>
      </c>
      <c r="O244" s="158">
        <v>3</v>
      </c>
      <c r="P244" s="156" t="s">
        <v>53</v>
      </c>
      <c r="Q244" s="97" t="s">
        <v>53</v>
      </c>
      <c r="R244" s="97" t="s">
        <v>53</v>
      </c>
      <c r="S244" s="97" t="s">
        <v>53</v>
      </c>
      <c r="T244" s="97" t="s">
        <v>53</v>
      </c>
      <c r="U244" s="97" t="s">
        <v>53</v>
      </c>
      <c r="V244" s="97"/>
      <c r="W244" s="97"/>
      <c r="X244" s="97"/>
      <c r="Y244" s="97"/>
      <c r="Z244" s="97"/>
      <c r="AA244" s="158"/>
      <c r="AB244" s="156" t="s">
        <v>53</v>
      </c>
      <c r="AC244" s="97" t="s">
        <v>53</v>
      </c>
      <c r="AD244" s="97" t="s">
        <v>53</v>
      </c>
      <c r="AE244" s="97" t="s">
        <v>53</v>
      </c>
      <c r="AF244" s="97" t="s">
        <v>53</v>
      </c>
      <c r="AG244" s="97" t="s">
        <v>53</v>
      </c>
      <c r="AH244" s="97"/>
      <c r="AI244" s="97"/>
      <c r="AJ244" s="97"/>
      <c r="AK244" s="97"/>
      <c r="AL244" s="97"/>
      <c r="AM244" s="158"/>
      <c r="AN244" s="141">
        <v>2</v>
      </c>
      <c r="AO244" s="97">
        <v>3</v>
      </c>
      <c r="AP244" s="97">
        <v>2</v>
      </c>
      <c r="AQ244" s="97" t="s">
        <v>53</v>
      </c>
      <c r="AR244" s="97">
        <v>2</v>
      </c>
      <c r="AS244" s="97">
        <v>2</v>
      </c>
      <c r="AT244" s="97">
        <v>6</v>
      </c>
      <c r="AU244" s="97">
        <v>2</v>
      </c>
      <c r="AV244" s="99">
        <v>2</v>
      </c>
      <c r="AW244" s="99">
        <v>1</v>
      </c>
      <c r="AX244" s="147">
        <v>3</v>
      </c>
    </row>
    <row r="245" spans="1:50" x14ac:dyDescent="0.25">
      <c r="A245" s="97" t="s">
        <v>467</v>
      </c>
      <c r="B245" s="98" t="s">
        <v>777</v>
      </c>
      <c r="C245" s="98"/>
      <c r="D245" s="98" t="s">
        <v>468</v>
      </c>
      <c r="E245" s="156" t="s">
        <v>53</v>
      </c>
      <c r="F245" s="97" t="s">
        <v>53</v>
      </c>
      <c r="G245" s="97" t="s">
        <v>53</v>
      </c>
      <c r="H245" s="97">
        <v>2</v>
      </c>
      <c r="I245" s="100">
        <v>25</v>
      </c>
      <c r="J245" s="100">
        <v>13</v>
      </c>
      <c r="K245" s="100">
        <v>9</v>
      </c>
      <c r="L245" s="100">
        <v>1</v>
      </c>
      <c r="M245" s="100">
        <v>3</v>
      </c>
      <c r="N245" s="100">
        <v>1</v>
      </c>
      <c r="O245" s="158">
        <v>2</v>
      </c>
      <c r="P245" s="156" t="s">
        <v>53</v>
      </c>
      <c r="Q245" s="97" t="s">
        <v>53</v>
      </c>
      <c r="R245" s="97" t="s">
        <v>53</v>
      </c>
      <c r="S245" s="97" t="s">
        <v>53</v>
      </c>
      <c r="T245" s="97" t="s">
        <v>53</v>
      </c>
      <c r="U245" s="100">
        <v>3</v>
      </c>
      <c r="V245" s="100">
        <v>2</v>
      </c>
      <c r="W245" s="100">
        <v>1</v>
      </c>
      <c r="X245" s="100"/>
      <c r="Y245" s="100">
        <v>1</v>
      </c>
      <c r="Z245" s="100"/>
      <c r="AA245" s="158"/>
      <c r="AB245" s="156" t="s">
        <v>53</v>
      </c>
      <c r="AC245" s="97" t="s">
        <v>53</v>
      </c>
      <c r="AD245" s="97" t="s">
        <v>53</v>
      </c>
      <c r="AE245" s="97" t="s">
        <v>53</v>
      </c>
      <c r="AF245" s="97">
        <v>1</v>
      </c>
      <c r="AG245" s="100">
        <v>7</v>
      </c>
      <c r="AH245" s="100">
        <v>4</v>
      </c>
      <c r="AI245" s="100">
        <v>1</v>
      </c>
      <c r="AJ245" s="100"/>
      <c r="AK245" s="100">
        <v>1</v>
      </c>
      <c r="AL245" s="100"/>
      <c r="AM245" s="158"/>
      <c r="AN245" s="141" t="s">
        <v>53</v>
      </c>
      <c r="AO245" s="97" t="s">
        <v>53</v>
      </c>
      <c r="AP245" s="97" t="s">
        <v>53</v>
      </c>
      <c r="AQ245" s="97">
        <v>1</v>
      </c>
      <c r="AR245" s="100">
        <v>15</v>
      </c>
      <c r="AS245" s="100">
        <v>7</v>
      </c>
      <c r="AT245" s="100">
        <v>7</v>
      </c>
      <c r="AU245" s="97">
        <v>1</v>
      </c>
      <c r="AV245" s="99">
        <v>1</v>
      </c>
      <c r="AW245" s="99">
        <v>1</v>
      </c>
      <c r="AX245" s="147">
        <v>2</v>
      </c>
    </row>
    <row r="246" spans="1:50" x14ac:dyDescent="0.25">
      <c r="A246" s="97" t="s">
        <v>469</v>
      </c>
      <c r="B246" s="98" t="s">
        <v>777</v>
      </c>
      <c r="C246" s="98"/>
      <c r="D246" s="98" t="s">
        <v>470</v>
      </c>
      <c r="E246" s="156" t="s">
        <v>53</v>
      </c>
      <c r="F246" s="97" t="s">
        <v>53</v>
      </c>
      <c r="G246" s="97">
        <v>3</v>
      </c>
      <c r="H246" s="97">
        <v>5</v>
      </c>
      <c r="I246" s="100">
        <v>1</v>
      </c>
      <c r="J246" s="100">
        <v>3</v>
      </c>
      <c r="K246" s="100"/>
      <c r="L246" s="100"/>
      <c r="M246" s="100"/>
      <c r="N246" s="100"/>
      <c r="O246" s="158"/>
      <c r="P246" s="156" t="s">
        <v>53</v>
      </c>
      <c r="Q246" s="97" t="s">
        <v>53</v>
      </c>
      <c r="R246" s="97" t="s">
        <v>53</v>
      </c>
      <c r="S246" s="97" t="s">
        <v>53</v>
      </c>
      <c r="T246" s="97" t="s">
        <v>53</v>
      </c>
      <c r="U246" s="97" t="s">
        <v>53</v>
      </c>
      <c r="V246" s="97"/>
      <c r="W246" s="97"/>
      <c r="X246" s="97"/>
      <c r="Y246" s="97"/>
      <c r="Z246" s="97"/>
      <c r="AA246" s="158"/>
      <c r="AB246" s="156" t="s">
        <v>53</v>
      </c>
      <c r="AC246" s="97" t="s">
        <v>53</v>
      </c>
      <c r="AD246" s="97" t="s">
        <v>53</v>
      </c>
      <c r="AE246" s="97" t="s">
        <v>53</v>
      </c>
      <c r="AF246" s="97" t="s">
        <v>53</v>
      </c>
      <c r="AG246" s="97" t="s">
        <v>53</v>
      </c>
      <c r="AH246" s="97"/>
      <c r="AI246" s="97"/>
      <c r="AJ246" s="97"/>
      <c r="AK246" s="97"/>
      <c r="AL246" s="97"/>
      <c r="AM246" s="158"/>
      <c r="AN246" s="141" t="s">
        <v>53</v>
      </c>
      <c r="AO246" s="97" t="s">
        <v>53</v>
      </c>
      <c r="AP246" s="97">
        <v>3</v>
      </c>
      <c r="AQ246" s="97">
        <v>5</v>
      </c>
      <c r="AR246" s="97">
        <v>1</v>
      </c>
      <c r="AS246" s="97">
        <v>3</v>
      </c>
      <c r="AT246" s="97"/>
      <c r="AU246" s="97"/>
      <c r="AV246" s="99"/>
      <c r="AW246" s="99"/>
      <c r="AX246" s="147"/>
    </row>
    <row r="247" spans="1:50" x14ac:dyDescent="0.25">
      <c r="A247" s="97" t="s">
        <v>471</v>
      </c>
      <c r="B247" s="98" t="s">
        <v>777</v>
      </c>
      <c r="C247" s="98"/>
      <c r="D247" s="98" t="s">
        <v>472</v>
      </c>
      <c r="E247" s="156">
        <v>12</v>
      </c>
      <c r="F247" s="97">
        <v>5</v>
      </c>
      <c r="G247" s="97">
        <v>3</v>
      </c>
      <c r="H247" s="97">
        <v>4</v>
      </c>
      <c r="I247" s="100">
        <v>3</v>
      </c>
      <c r="J247" s="100">
        <v>2</v>
      </c>
      <c r="K247" s="100"/>
      <c r="L247" s="100">
        <v>8</v>
      </c>
      <c r="M247" s="100">
        <v>5</v>
      </c>
      <c r="N247" s="100">
        <v>25</v>
      </c>
      <c r="O247" s="158">
        <v>26</v>
      </c>
      <c r="P247" s="156" t="s">
        <v>53</v>
      </c>
      <c r="Q247" s="97" t="s">
        <v>53</v>
      </c>
      <c r="R247" s="97" t="s">
        <v>53</v>
      </c>
      <c r="S247" s="97" t="s">
        <v>53</v>
      </c>
      <c r="T247" s="97" t="s">
        <v>53</v>
      </c>
      <c r="U247" s="97" t="s">
        <v>53</v>
      </c>
      <c r="V247" s="97"/>
      <c r="W247" s="97"/>
      <c r="X247" s="97"/>
      <c r="Y247" s="97"/>
      <c r="Z247" s="97"/>
      <c r="AA247" s="158"/>
      <c r="AB247" s="156" t="s">
        <v>53</v>
      </c>
      <c r="AC247" s="97" t="s">
        <v>53</v>
      </c>
      <c r="AD247" s="97" t="s">
        <v>53</v>
      </c>
      <c r="AE247" s="97" t="s">
        <v>53</v>
      </c>
      <c r="AF247" s="97" t="s">
        <v>53</v>
      </c>
      <c r="AG247" s="97" t="s">
        <v>53</v>
      </c>
      <c r="AH247" s="97"/>
      <c r="AI247" s="97"/>
      <c r="AJ247" s="97"/>
      <c r="AK247" s="97"/>
      <c r="AL247" s="97"/>
      <c r="AM247" s="158"/>
      <c r="AN247" s="141">
        <v>12</v>
      </c>
      <c r="AO247" s="97">
        <v>5</v>
      </c>
      <c r="AP247" s="97">
        <v>3</v>
      </c>
      <c r="AQ247" s="97">
        <v>4</v>
      </c>
      <c r="AR247" s="97">
        <v>3</v>
      </c>
      <c r="AS247" s="97">
        <v>2</v>
      </c>
      <c r="AT247" s="97"/>
      <c r="AU247" s="97">
        <v>8</v>
      </c>
      <c r="AV247" s="99">
        <v>5</v>
      </c>
      <c r="AW247" s="99">
        <v>25</v>
      </c>
      <c r="AX247" s="147">
        <v>26</v>
      </c>
    </row>
    <row r="248" spans="1:50" x14ac:dyDescent="0.25">
      <c r="A248" s="97" t="s">
        <v>473</v>
      </c>
      <c r="B248" s="98" t="s">
        <v>777</v>
      </c>
      <c r="C248" s="98"/>
      <c r="D248" s="98" t="s">
        <v>474</v>
      </c>
      <c r="E248" s="156" t="s">
        <v>53</v>
      </c>
      <c r="F248" s="97">
        <v>1</v>
      </c>
      <c r="G248" s="97" t="s">
        <v>53</v>
      </c>
      <c r="H248" s="97" t="s">
        <v>53</v>
      </c>
      <c r="I248" s="97" t="s">
        <v>53</v>
      </c>
      <c r="J248" s="97"/>
      <c r="K248" s="97"/>
      <c r="L248" s="97"/>
      <c r="M248" s="97"/>
      <c r="N248" s="97"/>
      <c r="O248" s="157"/>
      <c r="P248" s="156" t="s">
        <v>53</v>
      </c>
      <c r="Q248" s="97" t="s">
        <v>53</v>
      </c>
      <c r="R248" s="97" t="s">
        <v>53</v>
      </c>
      <c r="S248" s="97" t="s">
        <v>53</v>
      </c>
      <c r="T248" s="97" t="s">
        <v>53</v>
      </c>
      <c r="U248" s="97" t="s">
        <v>53</v>
      </c>
      <c r="V248" s="97"/>
      <c r="W248" s="97"/>
      <c r="X248" s="97"/>
      <c r="Y248" s="97"/>
      <c r="Z248" s="97"/>
      <c r="AA248" s="157"/>
      <c r="AB248" s="156" t="s">
        <v>53</v>
      </c>
      <c r="AC248" s="97" t="s">
        <v>53</v>
      </c>
      <c r="AD248" s="97" t="s">
        <v>53</v>
      </c>
      <c r="AE248" s="97" t="s">
        <v>53</v>
      </c>
      <c r="AF248" s="97" t="s">
        <v>53</v>
      </c>
      <c r="AG248" s="97" t="s">
        <v>53</v>
      </c>
      <c r="AH248" s="97"/>
      <c r="AI248" s="97"/>
      <c r="AJ248" s="97"/>
      <c r="AK248" s="97"/>
      <c r="AL248" s="97"/>
      <c r="AM248" s="157"/>
      <c r="AN248" s="141" t="s">
        <v>53</v>
      </c>
      <c r="AO248" s="97">
        <v>1</v>
      </c>
      <c r="AP248" s="97" t="s">
        <v>53</v>
      </c>
      <c r="AQ248" s="97" t="s">
        <v>53</v>
      </c>
      <c r="AR248" s="97" t="s">
        <v>53</v>
      </c>
      <c r="AS248" s="97"/>
      <c r="AT248" s="97"/>
      <c r="AU248" s="97"/>
      <c r="AV248" s="99"/>
      <c r="AW248" s="99"/>
      <c r="AX248" s="99"/>
    </row>
    <row r="249" spans="1:50" x14ac:dyDescent="0.25">
      <c r="A249" s="97" t="s">
        <v>475</v>
      </c>
      <c r="B249" s="98" t="s">
        <v>777</v>
      </c>
      <c r="C249" s="98"/>
      <c r="D249" s="98" t="s">
        <v>476</v>
      </c>
      <c r="E249" s="156" t="s">
        <v>53</v>
      </c>
      <c r="F249" s="97" t="s">
        <v>53</v>
      </c>
      <c r="G249" s="97">
        <v>1</v>
      </c>
      <c r="H249" s="97" t="s">
        <v>53</v>
      </c>
      <c r="I249" s="97" t="s">
        <v>53</v>
      </c>
      <c r="J249" s="97"/>
      <c r="K249" s="97"/>
      <c r="L249" s="97"/>
      <c r="M249" s="97"/>
      <c r="N249" s="97">
        <v>6</v>
      </c>
      <c r="O249" s="157">
        <v>1</v>
      </c>
      <c r="P249" s="156" t="s">
        <v>53</v>
      </c>
      <c r="Q249" s="97" t="s">
        <v>53</v>
      </c>
      <c r="R249" s="97" t="s">
        <v>53</v>
      </c>
      <c r="S249" s="97" t="s">
        <v>53</v>
      </c>
      <c r="T249" s="97" t="s">
        <v>53</v>
      </c>
      <c r="U249" s="97" t="s">
        <v>53</v>
      </c>
      <c r="V249" s="97"/>
      <c r="W249" s="97"/>
      <c r="X249" s="97"/>
      <c r="Y249" s="97"/>
      <c r="Z249" s="97"/>
      <c r="AA249" s="157"/>
      <c r="AB249" s="156" t="s">
        <v>53</v>
      </c>
      <c r="AC249" s="97" t="s">
        <v>53</v>
      </c>
      <c r="AD249" s="97" t="s">
        <v>53</v>
      </c>
      <c r="AE249" s="97" t="s">
        <v>53</v>
      </c>
      <c r="AF249" s="97" t="s">
        <v>53</v>
      </c>
      <c r="AG249" s="97" t="s">
        <v>53</v>
      </c>
      <c r="AH249" s="97"/>
      <c r="AI249" s="97"/>
      <c r="AJ249" s="97"/>
      <c r="AK249" s="97"/>
      <c r="AL249" s="97"/>
      <c r="AM249" s="157"/>
      <c r="AN249" s="141" t="s">
        <v>53</v>
      </c>
      <c r="AO249" s="97" t="s">
        <v>53</v>
      </c>
      <c r="AP249" s="97">
        <v>1</v>
      </c>
      <c r="AQ249" s="97" t="s">
        <v>53</v>
      </c>
      <c r="AR249" s="97" t="s">
        <v>53</v>
      </c>
      <c r="AS249" s="97"/>
      <c r="AT249" s="97"/>
      <c r="AU249" s="97"/>
      <c r="AV249" s="99"/>
      <c r="AW249" s="99">
        <v>6</v>
      </c>
      <c r="AX249" s="99">
        <v>1</v>
      </c>
    </row>
    <row r="250" spans="1:50" x14ac:dyDescent="0.25">
      <c r="A250" s="97" t="s">
        <v>477</v>
      </c>
      <c r="B250" s="98" t="s">
        <v>777</v>
      </c>
      <c r="C250" s="98"/>
      <c r="D250" s="98" t="s">
        <v>478</v>
      </c>
      <c r="E250" s="156">
        <v>1</v>
      </c>
      <c r="F250" s="97">
        <v>1</v>
      </c>
      <c r="G250" s="97">
        <v>1</v>
      </c>
      <c r="H250" s="97" t="s">
        <v>53</v>
      </c>
      <c r="I250" s="100">
        <v>4</v>
      </c>
      <c r="J250" s="100">
        <v>2</v>
      </c>
      <c r="K250" s="100">
        <v>3</v>
      </c>
      <c r="L250" s="100">
        <v>1</v>
      </c>
      <c r="M250" s="100">
        <v>6</v>
      </c>
      <c r="N250" s="100">
        <v>6</v>
      </c>
      <c r="O250" s="158">
        <v>4</v>
      </c>
      <c r="P250" s="156">
        <v>1</v>
      </c>
      <c r="Q250" s="97">
        <v>1</v>
      </c>
      <c r="R250" s="97">
        <v>1</v>
      </c>
      <c r="S250" s="97" t="s">
        <v>53</v>
      </c>
      <c r="T250" s="97" t="s">
        <v>53</v>
      </c>
      <c r="U250" s="97">
        <v>2</v>
      </c>
      <c r="V250" s="97">
        <v>1</v>
      </c>
      <c r="W250" s="97">
        <v>3</v>
      </c>
      <c r="X250" s="97">
        <v>1</v>
      </c>
      <c r="Y250" s="97">
        <v>3</v>
      </c>
      <c r="Z250" s="97">
        <v>3</v>
      </c>
      <c r="AA250" s="158">
        <v>2</v>
      </c>
      <c r="AB250" s="156" t="s">
        <v>53</v>
      </c>
      <c r="AC250" s="97" t="s">
        <v>53</v>
      </c>
      <c r="AD250" s="97" t="s">
        <v>53</v>
      </c>
      <c r="AE250" s="97">
        <v>1</v>
      </c>
      <c r="AF250" s="97" t="s">
        <v>53</v>
      </c>
      <c r="AG250" s="100">
        <v>2</v>
      </c>
      <c r="AH250" s="100">
        <v>1</v>
      </c>
      <c r="AI250" s="100"/>
      <c r="AJ250" s="100"/>
      <c r="AK250" s="100">
        <v>3</v>
      </c>
      <c r="AL250" s="100">
        <v>3</v>
      </c>
      <c r="AM250" s="158">
        <v>2</v>
      </c>
      <c r="AN250" s="141" t="s">
        <v>53</v>
      </c>
      <c r="AO250" s="97" t="s">
        <v>53</v>
      </c>
      <c r="AP250" s="97" t="s">
        <v>53</v>
      </c>
      <c r="AQ250" s="97" t="s">
        <v>53</v>
      </c>
      <c r="AR250" s="97" t="s">
        <v>53</v>
      </c>
      <c r="AS250" s="97"/>
      <c r="AT250" s="97"/>
      <c r="AU250" s="97"/>
      <c r="AV250" s="99"/>
      <c r="AW250" s="99"/>
      <c r="AX250" s="147"/>
    </row>
    <row r="251" spans="1:50" x14ac:dyDescent="0.25">
      <c r="A251" s="97" t="s">
        <v>479</v>
      </c>
      <c r="B251" s="98" t="s">
        <v>777</v>
      </c>
      <c r="C251" s="98"/>
      <c r="D251" s="98" t="s">
        <v>942</v>
      </c>
      <c r="E251" s="156" t="s">
        <v>53</v>
      </c>
      <c r="F251" s="97" t="s">
        <v>53</v>
      </c>
      <c r="G251" s="97" t="s">
        <v>53</v>
      </c>
      <c r="H251" s="97" t="s">
        <v>53</v>
      </c>
      <c r="I251" s="97" t="s">
        <v>53</v>
      </c>
      <c r="J251" s="97">
        <v>1</v>
      </c>
      <c r="K251" s="97">
        <v>1</v>
      </c>
      <c r="L251" s="97"/>
      <c r="M251" s="97">
        <v>1</v>
      </c>
      <c r="N251" s="97"/>
      <c r="O251" s="157"/>
      <c r="P251" s="156" t="s">
        <v>53</v>
      </c>
      <c r="Q251" s="97" t="s">
        <v>53</v>
      </c>
      <c r="R251" s="97" t="s">
        <v>53</v>
      </c>
      <c r="S251" s="97" t="s">
        <v>53</v>
      </c>
      <c r="T251" s="97" t="s">
        <v>53</v>
      </c>
      <c r="U251" s="97" t="s">
        <v>53</v>
      </c>
      <c r="V251" s="97">
        <v>1</v>
      </c>
      <c r="W251" s="97">
        <v>1</v>
      </c>
      <c r="X251" s="97"/>
      <c r="Y251" s="97"/>
      <c r="Z251" s="97"/>
      <c r="AA251" s="157"/>
      <c r="AB251" s="156" t="s">
        <v>53</v>
      </c>
      <c r="AC251" s="97" t="s">
        <v>53</v>
      </c>
      <c r="AD251" s="97" t="s">
        <v>53</v>
      </c>
      <c r="AE251" s="97" t="s">
        <v>53</v>
      </c>
      <c r="AF251" s="97" t="s">
        <v>53</v>
      </c>
      <c r="AG251" s="97" t="s">
        <v>53</v>
      </c>
      <c r="AH251" s="97"/>
      <c r="AI251" s="97"/>
      <c r="AJ251" s="97"/>
      <c r="AK251" s="97"/>
      <c r="AL251" s="97"/>
      <c r="AM251" s="157"/>
      <c r="AN251" s="141" t="s">
        <v>53</v>
      </c>
      <c r="AO251" s="97" t="s">
        <v>53</v>
      </c>
      <c r="AP251" s="97" t="s">
        <v>53</v>
      </c>
      <c r="AQ251" s="97" t="s">
        <v>53</v>
      </c>
      <c r="AR251" s="97" t="s">
        <v>53</v>
      </c>
      <c r="AS251" s="97"/>
      <c r="AT251" s="97"/>
      <c r="AU251" s="97"/>
      <c r="AV251" s="99">
        <v>1</v>
      </c>
      <c r="AW251" s="99"/>
      <c r="AX251" s="99"/>
    </row>
    <row r="252" spans="1:50" x14ac:dyDescent="0.25">
      <c r="A252" s="97" t="s">
        <v>481</v>
      </c>
      <c r="B252" s="98" t="s">
        <v>777</v>
      </c>
      <c r="C252" s="98"/>
      <c r="D252" s="98" t="s">
        <v>482</v>
      </c>
      <c r="E252" s="156" t="s">
        <v>53</v>
      </c>
      <c r="F252" s="97" t="s">
        <v>53</v>
      </c>
      <c r="G252" s="97">
        <v>1</v>
      </c>
      <c r="H252" s="97">
        <v>23</v>
      </c>
      <c r="I252" s="100">
        <v>6</v>
      </c>
      <c r="J252" s="100">
        <v>31</v>
      </c>
      <c r="K252" s="100">
        <v>21</v>
      </c>
      <c r="L252" s="100">
        <v>4</v>
      </c>
      <c r="M252" s="100">
        <v>24</v>
      </c>
      <c r="N252" s="100">
        <v>11</v>
      </c>
      <c r="O252" s="158">
        <v>5</v>
      </c>
      <c r="P252" s="156" t="s">
        <v>53</v>
      </c>
      <c r="Q252" s="97" t="s">
        <v>53</v>
      </c>
      <c r="R252" s="97" t="s">
        <v>53</v>
      </c>
      <c r="S252" s="97" t="s">
        <v>53</v>
      </c>
      <c r="T252" s="97">
        <v>3</v>
      </c>
      <c r="U252" s="100">
        <v>1</v>
      </c>
      <c r="V252" s="100">
        <v>3</v>
      </c>
      <c r="W252" s="100">
        <v>3</v>
      </c>
      <c r="X252" s="100"/>
      <c r="Y252" s="100">
        <v>5</v>
      </c>
      <c r="Z252" s="100"/>
      <c r="AA252" s="158"/>
      <c r="AB252" s="156" t="s">
        <v>53</v>
      </c>
      <c r="AC252" s="97" t="s">
        <v>53</v>
      </c>
      <c r="AD252" s="97" t="s">
        <v>53</v>
      </c>
      <c r="AE252" s="97" t="s">
        <v>53</v>
      </c>
      <c r="AF252" s="97" t="s">
        <v>53</v>
      </c>
      <c r="AG252" s="97" t="s">
        <v>53</v>
      </c>
      <c r="AH252" s="97"/>
      <c r="AI252" s="97">
        <v>1</v>
      </c>
      <c r="AJ252" s="97"/>
      <c r="AK252" s="97"/>
      <c r="AL252" s="97"/>
      <c r="AM252" s="158"/>
      <c r="AN252" s="141" t="s">
        <v>53</v>
      </c>
      <c r="AO252" s="97" t="s">
        <v>53</v>
      </c>
      <c r="AP252" s="97">
        <v>1</v>
      </c>
      <c r="AQ252" s="97">
        <v>20</v>
      </c>
      <c r="AR252" s="100">
        <v>5</v>
      </c>
      <c r="AS252" s="100">
        <v>28</v>
      </c>
      <c r="AT252" s="100">
        <v>17</v>
      </c>
      <c r="AU252" s="97">
        <v>4</v>
      </c>
      <c r="AV252" s="99">
        <v>19</v>
      </c>
      <c r="AW252" s="99">
        <v>11</v>
      </c>
      <c r="AX252" s="147">
        <v>5</v>
      </c>
    </row>
    <row r="253" spans="1:50" x14ac:dyDescent="0.25">
      <c r="A253" s="97" t="s">
        <v>483</v>
      </c>
      <c r="B253" s="98" t="s">
        <v>777</v>
      </c>
      <c r="C253" s="98"/>
      <c r="D253" s="98" t="s">
        <v>943</v>
      </c>
      <c r="E253" s="156" t="s">
        <v>53</v>
      </c>
      <c r="F253" s="97" t="s">
        <v>53</v>
      </c>
      <c r="G253" s="97" t="s">
        <v>53</v>
      </c>
      <c r="H253" s="97" t="s">
        <v>53</v>
      </c>
      <c r="I253" s="100">
        <v>1</v>
      </c>
      <c r="J253" s="100">
        <v>3</v>
      </c>
      <c r="K253" s="100">
        <v>1</v>
      </c>
      <c r="L253" s="100"/>
      <c r="M253" s="100"/>
      <c r="N253" s="100"/>
      <c r="O253" s="158"/>
      <c r="P253" s="156" t="s">
        <v>53</v>
      </c>
      <c r="Q253" s="97" t="s">
        <v>53</v>
      </c>
      <c r="R253" s="97" t="s">
        <v>53</v>
      </c>
      <c r="S253" s="97" t="s">
        <v>53</v>
      </c>
      <c r="T253" s="97" t="s">
        <v>53</v>
      </c>
      <c r="U253" s="100">
        <v>1</v>
      </c>
      <c r="V253" s="100">
        <v>3</v>
      </c>
      <c r="W253" s="100">
        <v>1</v>
      </c>
      <c r="X253" s="100"/>
      <c r="Y253" s="100"/>
      <c r="Z253" s="100"/>
      <c r="AA253" s="158"/>
      <c r="AB253" s="156" t="s">
        <v>53</v>
      </c>
      <c r="AC253" s="97" t="s">
        <v>53</v>
      </c>
      <c r="AD253" s="97" t="s">
        <v>53</v>
      </c>
      <c r="AE253" s="97" t="s">
        <v>53</v>
      </c>
      <c r="AF253" s="97" t="s">
        <v>53</v>
      </c>
      <c r="AG253" s="97" t="s">
        <v>53</v>
      </c>
      <c r="AH253" s="97"/>
      <c r="AI253" s="97"/>
      <c r="AJ253" s="97"/>
      <c r="AK253" s="97"/>
      <c r="AL253" s="97"/>
      <c r="AM253" s="158"/>
      <c r="AN253" s="141" t="s">
        <v>53</v>
      </c>
      <c r="AO253" s="97" t="s">
        <v>53</v>
      </c>
      <c r="AP253" s="97" t="s">
        <v>53</v>
      </c>
      <c r="AQ253" s="97" t="s">
        <v>53</v>
      </c>
      <c r="AR253" s="97" t="s">
        <v>53</v>
      </c>
      <c r="AS253" s="97"/>
      <c r="AT253" s="97"/>
      <c r="AU253" s="97"/>
      <c r="AV253" s="99"/>
      <c r="AW253" s="99"/>
      <c r="AX253" s="147"/>
    </row>
    <row r="254" spans="1:50" x14ac:dyDescent="0.25">
      <c r="A254" s="97" t="s">
        <v>485</v>
      </c>
      <c r="B254" s="98" t="s">
        <v>777</v>
      </c>
      <c r="C254" s="98"/>
      <c r="D254" s="98" t="s">
        <v>486</v>
      </c>
      <c r="E254" s="156">
        <v>4</v>
      </c>
      <c r="F254" s="97">
        <v>4</v>
      </c>
      <c r="G254" s="97">
        <v>1</v>
      </c>
      <c r="H254" s="97" t="s">
        <v>53</v>
      </c>
      <c r="I254" s="100">
        <v>2</v>
      </c>
      <c r="J254" s="100"/>
      <c r="K254" s="100"/>
      <c r="L254" s="100">
        <v>1</v>
      </c>
      <c r="M254" s="100">
        <v>2</v>
      </c>
      <c r="N254" s="100"/>
      <c r="O254" s="158">
        <v>1</v>
      </c>
      <c r="P254" s="156" t="s">
        <v>53</v>
      </c>
      <c r="Q254" s="97" t="s">
        <v>53</v>
      </c>
      <c r="R254" s="97" t="s">
        <v>53</v>
      </c>
      <c r="S254" s="97" t="s">
        <v>53</v>
      </c>
      <c r="T254" s="97" t="s">
        <v>53</v>
      </c>
      <c r="U254" s="97" t="s">
        <v>53</v>
      </c>
      <c r="V254" s="97"/>
      <c r="W254" s="97"/>
      <c r="X254" s="97"/>
      <c r="Y254" s="97"/>
      <c r="Z254" s="97"/>
      <c r="AA254" s="158"/>
      <c r="AB254" s="156" t="s">
        <v>53</v>
      </c>
      <c r="AC254" s="97">
        <v>2</v>
      </c>
      <c r="AD254" s="97" t="s">
        <v>53</v>
      </c>
      <c r="AE254" s="97" t="s">
        <v>53</v>
      </c>
      <c r="AF254" s="97" t="s">
        <v>53</v>
      </c>
      <c r="AG254" s="97" t="s">
        <v>53</v>
      </c>
      <c r="AH254" s="97"/>
      <c r="AI254" s="97"/>
      <c r="AJ254" s="97"/>
      <c r="AK254" s="97"/>
      <c r="AL254" s="97"/>
      <c r="AM254" s="158">
        <v>1</v>
      </c>
      <c r="AN254" s="141">
        <v>2</v>
      </c>
      <c r="AO254" s="97">
        <v>4</v>
      </c>
      <c r="AP254" s="97">
        <v>1</v>
      </c>
      <c r="AQ254" s="97" t="s">
        <v>53</v>
      </c>
      <c r="AR254" s="97">
        <v>2</v>
      </c>
      <c r="AS254" s="97"/>
      <c r="AT254" s="97"/>
      <c r="AU254" s="97">
        <v>1</v>
      </c>
      <c r="AV254" s="99">
        <v>2</v>
      </c>
      <c r="AW254" s="99"/>
      <c r="AX254" s="147"/>
    </row>
    <row r="255" spans="1:50" x14ac:dyDescent="0.25">
      <c r="A255" s="97" t="s">
        <v>487</v>
      </c>
      <c r="B255" s="98" t="s">
        <v>777</v>
      </c>
      <c r="C255" s="98"/>
      <c r="D255" s="98" t="s">
        <v>488</v>
      </c>
      <c r="E255" s="156" t="s">
        <v>53</v>
      </c>
      <c r="F255" s="97" t="s">
        <v>53</v>
      </c>
      <c r="G255" s="97" t="s">
        <v>53</v>
      </c>
      <c r="H255" s="97" t="s">
        <v>53</v>
      </c>
      <c r="I255" s="97" t="s">
        <v>53</v>
      </c>
      <c r="J255" s="97">
        <v>1</v>
      </c>
      <c r="K255" s="97"/>
      <c r="L255" s="97"/>
      <c r="M255" s="97"/>
      <c r="N255" s="97">
        <v>1</v>
      </c>
      <c r="O255" s="157">
        <v>1</v>
      </c>
      <c r="P255" s="156" t="s">
        <v>53</v>
      </c>
      <c r="Q255" s="97" t="s">
        <v>53</v>
      </c>
      <c r="R255" s="97" t="s">
        <v>53</v>
      </c>
      <c r="S255" s="97" t="s">
        <v>53</v>
      </c>
      <c r="T255" s="97" t="s">
        <v>53</v>
      </c>
      <c r="U255" s="97" t="s">
        <v>53</v>
      </c>
      <c r="V255" s="97"/>
      <c r="W255" s="97"/>
      <c r="X255" s="97"/>
      <c r="Y255" s="97"/>
      <c r="Z255" s="97"/>
      <c r="AA255" s="157">
        <v>1</v>
      </c>
      <c r="AB255" s="156" t="s">
        <v>53</v>
      </c>
      <c r="AC255" s="97" t="s">
        <v>53</v>
      </c>
      <c r="AD255" s="97" t="s">
        <v>53</v>
      </c>
      <c r="AE255" s="97" t="s">
        <v>53</v>
      </c>
      <c r="AF255" s="97" t="s">
        <v>53</v>
      </c>
      <c r="AG255" s="97" t="s">
        <v>53</v>
      </c>
      <c r="AH255" s="97"/>
      <c r="AI255" s="97"/>
      <c r="AJ255" s="97"/>
      <c r="AK255" s="97"/>
      <c r="AL255" s="97"/>
      <c r="AM255" s="157"/>
      <c r="AN255" s="141" t="s">
        <v>53</v>
      </c>
      <c r="AO255" s="97" t="s">
        <v>53</v>
      </c>
      <c r="AP255" s="97" t="s">
        <v>53</v>
      </c>
      <c r="AQ255" s="97" t="s">
        <v>53</v>
      </c>
      <c r="AR255" s="97" t="s">
        <v>53</v>
      </c>
      <c r="AS255" s="97">
        <v>1</v>
      </c>
      <c r="AT255" s="97"/>
      <c r="AU255" s="97"/>
      <c r="AV255" s="99"/>
      <c r="AW255" s="99">
        <v>1</v>
      </c>
      <c r="AX255" s="99"/>
    </row>
    <row r="256" spans="1:50" x14ac:dyDescent="0.25">
      <c r="A256" s="97" t="s">
        <v>492</v>
      </c>
      <c r="B256" s="98" t="s">
        <v>777</v>
      </c>
      <c r="C256" s="98"/>
      <c r="D256" s="98" t="s">
        <v>493</v>
      </c>
      <c r="E256" s="156" t="s">
        <v>53</v>
      </c>
      <c r="F256" s="97">
        <v>1</v>
      </c>
      <c r="G256" s="97" t="s">
        <v>53</v>
      </c>
      <c r="H256" s="97" t="s">
        <v>53</v>
      </c>
      <c r="I256" s="97" t="s">
        <v>53</v>
      </c>
      <c r="J256" s="97"/>
      <c r="K256" s="97"/>
      <c r="L256" s="97">
        <v>4</v>
      </c>
      <c r="M256" s="97">
        <v>1</v>
      </c>
      <c r="N256" s="97"/>
      <c r="O256" s="157">
        <v>6</v>
      </c>
      <c r="P256" s="156" t="s">
        <v>53</v>
      </c>
      <c r="Q256" s="97" t="s">
        <v>53</v>
      </c>
      <c r="R256" s="97" t="s">
        <v>53</v>
      </c>
      <c r="S256" s="97" t="s">
        <v>53</v>
      </c>
      <c r="T256" s="97" t="s">
        <v>53</v>
      </c>
      <c r="U256" s="97" t="s">
        <v>53</v>
      </c>
      <c r="V256" s="97"/>
      <c r="W256" s="97"/>
      <c r="X256" s="97"/>
      <c r="Y256" s="97"/>
      <c r="Z256" s="97"/>
      <c r="AA256" s="157"/>
      <c r="AB256" s="156" t="s">
        <v>53</v>
      </c>
      <c r="AC256" s="97" t="s">
        <v>53</v>
      </c>
      <c r="AD256" s="97" t="s">
        <v>53</v>
      </c>
      <c r="AE256" s="97" t="s">
        <v>53</v>
      </c>
      <c r="AF256" s="97" t="s">
        <v>53</v>
      </c>
      <c r="AG256" s="97" t="s">
        <v>53</v>
      </c>
      <c r="AH256" s="97"/>
      <c r="AI256" s="97"/>
      <c r="AJ256" s="97">
        <v>4</v>
      </c>
      <c r="AK256" s="97">
        <v>1</v>
      </c>
      <c r="AL256" s="97"/>
      <c r="AM256" s="157">
        <v>6</v>
      </c>
      <c r="AN256" s="141" t="s">
        <v>53</v>
      </c>
      <c r="AO256" s="97">
        <v>1</v>
      </c>
      <c r="AP256" s="97" t="s">
        <v>53</v>
      </c>
      <c r="AQ256" s="97" t="s">
        <v>53</v>
      </c>
      <c r="AR256" s="97" t="s">
        <v>53</v>
      </c>
      <c r="AS256" s="97"/>
      <c r="AT256" s="97"/>
      <c r="AU256" s="97"/>
      <c r="AV256" s="99"/>
      <c r="AW256" s="99"/>
      <c r="AX256" s="99"/>
    </row>
    <row r="257" spans="1:50" x14ac:dyDescent="0.25">
      <c r="A257" s="97" t="s">
        <v>494</v>
      </c>
      <c r="B257" s="98" t="s">
        <v>777</v>
      </c>
      <c r="C257" s="98"/>
      <c r="D257" s="98" t="s">
        <v>495</v>
      </c>
      <c r="E257" s="156" t="s">
        <v>53</v>
      </c>
      <c r="F257" s="97" t="s">
        <v>53</v>
      </c>
      <c r="G257" s="97" t="s">
        <v>53</v>
      </c>
      <c r="H257" s="97" t="s">
        <v>53</v>
      </c>
      <c r="I257" s="97" t="s">
        <v>53</v>
      </c>
      <c r="J257" s="97">
        <v>1</v>
      </c>
      <c r="K257" s="97"/>
      <c r="L257" s="97"/>
      <c r="M257" s="97"/>
      <c r="N257" s="97">
        <v>2</v>
      </c>
      <c r="O257" s="157"/>
      <c r="P257" s="156" t="s">
        <v>53</v>
      </c>
      <c r="Q257" s="97" t="s">
        <v>53</v>
      </c>
      <c r="R257" s="97" t="s">
        <v>53</v>
      </c>
      <c r="S257" s="97" t="s">
        <v>53</v>
      </c>
      <c r="T257" s="97" t="s">
        <v>53</v>
      </c>
      <c r="U257" s="97" t="s">
        <v>53</v>
      </c>
      <c r="V257" s="97"/>
      <c r="W257" s="97"/>
      <c r="X257" s="97"/>
      <c r="Y257" s="97"/>
      <c r="Z257" s="97">
        <v>1</v>
      </c>
      <c r="AA257" s="157"/>
      <c r="AB257" s="156" t="s">
        <v>53</v>
      </c>
      <c r="AC257" s="97" t="s">
        <v>53</v>
      </c>
      <c r="AD257" s="97" t="s">
        <v>53</v>
      </c>
      <c r="AE257" s="97" t="s">
        <v>53</v>
      </c>
      <c r="AF257" s="97" t="s">
        <v>53</v>
      </c>
      <c r="AG257" s="97" t="s">
        <v>53</v>
      </c>
      <c r="AH257" s="97"/>
      <c r="AI257" s="97"/>
      <c r="AJ257" s="97"/>
      <c r="AK257" s="97"/>
      <c r="AL257" s="97"/>
      <c r="AM257" s="157"/>
      <c r="AN257" s="141" t="s">
        <v>53</v>
      </c>
      <c r="AO257" s="97" t="s">
        <v>53</v>
      </c>
      <c r="AP257" s="97" t="s">
        <v>53</v>
      </c>
      <c r="AQ257" s="97" t="s">
        <v>53</v>
      </c>
      <c r="AR257" s="97" t="s">
        <v>53</v>
      </c>
      <c r="AS257" s="97">
        <v>1</v>
      </c>
      <c r="AT257" s="97"/>
      <c r="AU257" s="97"/>
      <c r="AV257" s="99"/>
      <c r="AW257" s="99">
        <v>1</v>
      </c>
      <c r="AX257" s="99"/>
    </row>
    <row r="258" spans="1:50" x14ac:dyDescent="0.25">
      <c r="A258" s="97" t="s">
        <v>498</v>
      </c>
      <c r="B258" s="98" t="s">
        <v>777</v>
      </c>
      <c r="C258" s="98"/>
      <c r="D258" s="98" t="s">
        <v>499</v>
      </c>
      <c r="E258" s="156" t="s">
        <v>53</v>
      </c>
      <c r="F258" s="97" t="s">
        <v>53</v>
      </c>
      <c r="G258" s="97" t="s">
        <v>53</v>
      </c>
      <c r="H258" s="97" t="s">
        <v>53</v>
      </c>
      <c r="I258" s="97" t="s">
        <v>53</v>
      </c>
      <c r="J258" s="97"/>
      <c r="K258" s="97">
        <v>1</v>
      </c>
      <c r="L258" s="97"/>
      <c r="M258" s="97"/>
      <c r="N258" s="97">
        <v>3</v>
      </c>
      <c r="O258" s="157">
        <v>9</v>
      </c>
      <c r="P258" s="156" t="s">
        <v>53</v>
      </c>
      <c r="Q258" s="97" t="s">
        <v>53</v>
      </c>
      <c r="R258" s="97" t="s">
        <v>53</v>
      </c>
      <c r="S258" s="97" t="s">
        <v>53</v>
      </c>
      <c r="T258" s="97" t="s">
        <v>53</v>
      </c>
      <c r="U258" s="97" t="s">
        <v>53</v>
      </c>
      <c r="V258" s="97"/>
      <c r="W258" s="97"/>
      <c r="X258" s="97"/>
      <c r="Y258" s="97"/>
      <c r="Z258" s="97"/>
      <c r="AA258" s="157">
        <v>1</v>
      </c>
      <c r="AB258" s="156" t="s">
        <v>53</v>
      </c>
      <c r="AC258" s="97" t="s">
        <v>53</v>
      </c>
      <c r="AD258" s="97" t="s">
        <v>53</v>
      </c>
      <c r="AE258" s="97" t="s">
        <v>53</v>
      </c>
      <c r="AF258" s="97" t="s">
        <v>53</v>
      </c>
      <c r="AG258" s="97" t="s">
        <v>53</v>
      </c>
      <c r="AH258" s="97"/>
      <c r="AI258" s="97"/>
      <c r="AJ258" s="97"/>
      <c r="AK258" s="97"/>
      <c r="AL258" s="97">
        <v>3</v>
      </c>
      <c r="AM258" s="157">
        <v>5</v>
      </c>
      <c r="AN258" s="141" t="s">
        <v>53</v>
      </c>
      <c r="AO258" s="97" t="s">
        <v>53</v>
      </c>
      <c r="AP258" s="97" t="s">
        <v>53</v>
      </c>
      <c r="AQ258" s="97" t="s">
        <v>53</v>
      </c>
      <c r="AR258" s="97" t="s">
        <v>53</v>
      </c>
      <c r="AS258" s="97"/>
      <c r="AT258" s="97">
        <v>1</v>
      </c>
      <c r="AU258" s="97"/>
      <c r="AV258" s="99"/>
      <c r="AW258" s="99"/>
      <c r="AX258" s="99">
        <v>3</v>
      </c>
    </row>
    <row r="259" spans="1:50" x14ac:dyDescent="0.25">
      <c r="A259" s="97" t="s">
        <v>500</v>
      </c>
      <c r="B259" s="98" t="s">
        <v>777</v>
      </c>
      <c r="C259" s="98"/>
      <c r="D259" s="98" t="s">
        <v>812</v>
      </c>
      <c r="E259" s="156">
        <v>15</v>
      </c>
      <c r="F259" s="97">
        <v>24</v>
      </c>
      <c r="G259" s="97">
        <v>10</v>
      </c>
      <c r="H259" s="97">
        <v>11</v>
      </c>
      <c r="I259" s="100">
        <v>17</v>
      </c>
      <c r="J259" s="100">
        <v>17</v>
      </c>
      <c r="K259" s="100">
        <v>9</v>
      </c>
      <c r="L259" s="100">
        <v>19</v>
      </c>
      <c r="M259" s="100">
        <v>4</v>
      </c>
      <c r="N259" s="100">
        <v>3</v>
      </c>
      <c r="O259" s="158">
        <v>11</v>
      </c>
      <c r="P259" s="156">
        <v>8</v>
      </c>
      <c r="Q259" s="97">
        <v>14</v>
      </c>
      <c r="R259" s="97">
        <v>15</v>
      </c>
      <c r="S259" s="97">
        <v>7</v>
      </c>
      <c r="T259" s="97">
        <v>8</v>
      </c>
      <c r="U259" s="97">
        <v>14</v>
      </c>
      <c r="V259" s="97">
        <v>13</v>
      </c>
      <c r="W259" s="97">
        <v>9</v>
      </c>
      <c r="X259" s="97">
        <v>9</v>
      </c>
      <c r="Y259" s="97">
        <v>3</v>
      </c>
      <c r="Z259" s="97">
        <v>3</v>
      </c>
      <c r="AA259" s="158">
        <v>5</v>
      </c>
      <c r="AB259" s="156" t="s">
        <v>53</v>
      </c>
      <c r="AC259" s="97">
        <v>1</v>
      </c>
      <c r="AD259" s="97">
        <v>2</v>
      </c>
      <c r="AE259" s="97">
        <v>3</v>
      </c>
      <c r="AF259" s="97">
        <v>3</v>
      </c>
      <c r="AG259" s="97">
        <v>1</v>
      </c>
      <c r="AH259" s="97">
        <v>4</v>
      </c>
      <c r="AI259" s="97"/>
      <c r="AJ259" s="97">
        <v>3</v>
      </c>
      <c r="AK259" s="97">
        <v>1</v>
      </c>
      <c r="AL259" s="97"/>
      <c r="AM259" s="158">
        <v>2</v>
      </c>
      <c r="AN259" s="141" t="s">
        <v>53</v>
      </c>
      <c r="AO259" s="97">
        <v>7</v>
      </c>
      <c r="AP259" s="97" t="s">
        <v>53</v>
      </c>
      <c r="AQ259" s="97" t="s">
        <v>53</v>
      </c>
      <c r="AR259" s="100">
        <v>2</v>
      </c>
      <c r="AS259" s="100"/>
      <c r="AT259" s="100"/>
      <c r="AU259" s="97">
        <v>7</v>
      </c>
      <c r="AV259" s="99"/>
      <c r="AW259" s="99"/>
      <c r="AX259" s="147">
        <v>4</v>
      </c>
    </row>
    <row r="260" spans="1:50" x14ac:dyDescent="0.25">
      <c r="A260" s="97" t="s">
        <v>502</v>
      </c>
      <c r="B260" s="98" t="s">
        <v>777</v>
      </c>
      <c r="C260" s="98"/>
      <c r="D260" s="98" t="s">
        <v>503</v>
      </c>
      <c r="E260" s="156">
        <v>1</v>
      </c>
      <c r="F260" s="97" t="s">
        <v>53</v>
      </c>
      <c r="G260" s="97">
        <v>3</v>
      </c>
      <c r="H260" s="97">
        <v>5</v>
      </c>
      <c r="I260" s="100">
        <v>1</v>
      </c>
      <c r="J260" s="100">
        <v>4</v>
      </c>
      <c r="K260" s="100">
        <v>2</v>
      </c>
      <c r="L260" s="100">
        <v>2</v>
      </c>
      <c r="M260" s="100">
        <v>2</v>
      </c>
      <c r="N260" s="100">
        <v>1</v>
      </c>
      <c r="O260" s="158">
        <v>3</v>
      </c>
      <c r="P260" s="156" t="s">
        <v>53</v>
      </c>
      <c r="Q260" s="97" t="s">
        <v>53</v>
      </c>
      <c r="R260" s="97" t="s">
        <v>53</v>
      </c>
      <c r="S260" s="97" t="s">
        <v>53</v>
      </c>
      <c r="T260" s="97" t="s">
        <v>53</v>
      </c>
      <c r="U260" s="97" t="s">
        <v>53</v>
      </c>
      <c r="V260" s="97"/>
      <c r="W260" s="97"/>
      <c r="X260" s="97"/>
      <c r="Y260" s="97"/>
      <c r="Z260" s="97">
        <v>1</v>
      </c>
      <c r="AA260" s="158"/>
      <c r="AB260" s="156" t="s">
        <v>53</v>
      </c>
      <c r="AC260" s="97" t="s">
        <v>53</v>
      </c>
      <c r="AD260" s="97" t="s">
        <v>53</v>
      </c>
      <c r="AE260" s="97" t="s">
        <v>53</v>
      </c>
      <c r="AF260" s="97" t="s">
        <v>53</v>
      </c>
      <c r="AG260" s="97" t="s">
        <v>53</v>
      </c>
      <c r="AH260" s="97"/>
      <c r="AI260" s="97">
        <v>1</v>
      </c>
      <c r="AJ260" s="97">
        <v>1</v>
      </c>
      <c r="AK260" s="97">
        <v>2</v>
      </c>
      <c r="AL260" s="97"/>
      <c r="AM260" s="158">
        <v>1</v>
      </c>
      <c r="AN260" s="141">
        <v>1</v>
      </c>
      <c r="AO260" s="97" t="s">
        <v>53</v>
      </c>
      <c r="AP260" s="97">
        <v>3</v>
      </c>
      <c r="AQ260" s="97">
        <v>5</v>
      </c>
      <c r="AR260" s="97">
        <v>1</v>
      </c>
      <c r="AS260" s="97">
        <v>4</v>
      </c>
      <c r="AT260" s="97">
        <v>1</v>
      </c>
      <c r="AU260" s="97">
        <v>1</v>
      </c>
      <c r="AV260" s="99"/>
      <c r="AW260" s="99"/>
      <c r="AX260" s="147">
        <v>2</v>
      </c>
    </row>
    <row r="261" spans="1:50" x14ac:dyDescent="0.25">
      <c r="A261" s="97" t="s">
        <v>504</v>
      </c>
      <c r="B261" s="98" t="s">
        <v>777</v>
      </c>
      <c r="C261" s="98"/>
      <c r="D261" s="98" t="s">
        <v>505</v>
      </c>
      <c r="E261" s="156" t="s">
        <v>53</v>
      </c>
      <c r="F261" s="97" t="s">
        <v>53</v>
      </c>
      <c r="G261" s="97" t="s">
        <v>53</v>
      </c>
      <c r="H261" s="97" t="s">
        <v>53</v>
      </c>
      <c r="I261" s="97" t="s">
        <v>53</v>
      </c>
      <c r="J261" s="97"/>
      <c r="K261" s="97">
        <v>4</v>
      </c>
      <c r="L261" s="97">
        <v>2</v>
      </c>
      <c r="M261" s="97">
        <v>1</v>
      </c>
      <c r="N261" s="97"/>
      <c r="O261" s="157"/>
      <c r="P261" s="156" t="s">
        <v>53</v>
      </c>
      <c r="Q261" s="97" t="s">
        <v>53</v>
      </c>
      <c r="R261" s="97" t="s">
        <v>53</v>
      </c>
      <c r="S261" s="97" t="s">
        <v>53</v>
      </c>
      <c r="T261" s="97" t="s">
        <v>53</v>
      </c>
      <c r="U261" s="97" t="s">
        <v>53</v>
      </c>
      <c r="V261" s="97"/>
      <c r="W261" s="97">
        <v>4</v>
      </c>
      <c r="X261" s="97"/>
      <c r="Y261" s="97"/>
      <c r="Z261" s="97"/>
      <c r="AA261" s="157"/>
      <c r="AB261" s="156" t="s">
        <v>53</v>
      </c>
      <c r="AC261" s="97" t="s">
        <v>53</v>
      </c>
      <c r="AD261" s="97" t="s">
        <v>53</v>
      </c>
      <c r="AE261" s="97" t="s">
        <v>53</v>
      </c>
      <c r="AF261" s="97" t="s">
        <v>53</v>
      </c>
      <c r="AG261" s="97" t="s">
        <v>53</v>
      </c>
      <c r="AH261" s="97"/>
      <c r="AI261" s="97"/>
      <c r="AJ261" s="97"/>
      <c r="AK261" s="97">
        <v>1</v>
      </c>
      <c r="AL261" s="97"/>
      <c r="AM261" s="157"/>
      <c r="AN261" s="141" t="s">
        <v>53</v>
      </c>
      <c r="AO261" s="97" t="s">
        <v>53</v>
      </c>
      <c r="AP261" s="97" t="s">
        <v>53</v>
      </c>
      <c r="AQ261" s="97" t="s">
        <v>53</v>
      </c>
      <c r="AR261" s="97" t="s">
        <v>53</v>
      </c>
      <c r="AS261" s="97"/>
      <c r="AT261" s="97"/>
      <c r="AU261" s="97">
        <v>2</v>
      </c>
      <c r="AV261" s="99"/>
      <c r="AW261" s="99"/>
      <c r="AX261" s="99"/>
    </row>
    <row r="262" spans="1:50" x14ac:dyDescent="0.25">
      <c r="A262" s="97" t="s">
        <v>506</v>
      </c>
      <c r="B262" s="98" t="s">
        <v>777</v>
      </c>
      <c r="C262" s="98"/>
      <c r="D262" s="98" t="s">
        <v>507</v>
      </c>
      <c r="E262" s="156">
        <v>1</v>
      </c>
      <c r="F262" s="97">
        <v>2</v>
      </c>
      <c r="G262" s="97">
        <v>2</v>
      </c>
      <c r="H262" s="97" t="s">
        <v>53</v>
      </c>
      <c r="I262" s="97" t="s">
        <v>53</v>
      </c>
      <c r="J262" s="97">
        <v>2</v>
      </c>
      <c r="K262" s="97"/>
      <c r="L262" s="97"/>
      <c r="M262" s="97">
        <v>6</v>
      </c>
      <c r="N262" s="97">
        <v>11</v>
      </c>
      <c r="O262" s="157">
        <v>15</v>
      </c>
      <c r="P262" s="156" t="s">
        <v>53</v>
      </c>
      <c r="Q262" s="97" t="s">
        <v>53</v>
      </c>
      <c r="R262" s="97" t="s">
        <v>53</v>
      </c>
      <c r="S262" s="97" t="s">
        <v>53</v>
      </c>
      <c r="T262" s="97" t="s">
        <v>53</v>
      </c>
      <c r="U262" s="97" t="s">
        <v>53</v>
      </c>
      <c r="V262" s="97"/>
      <c r="W262" s="97"/>
      <c r="X262" s="97"/>
      <c r="Y262" s="97">
        <v>1</v>
      </c>
      <c r="Z262" s="97">
        <v>11</v>
      </c>
      <c r="AA262" s="157">
        <v>12</v>
      </c>
      <c r="AB262" s="156">
        <v>9</v>
      </c>
      <c r="AC262" s="97" t="s">
        <v>53</v>
      </c>
      <c r="AD262" s="97">
        <v>1</v>
      </c>
      <c r="AE262" s="97">
        <v>1</v>
      </c>
      <c r="AF262" s="97" t="s">
        <v>53</v>
      </c>
      <c r="AG262" s="97" t="s">
        <v>53</v>
      </c>
      <c r="AH262" s="97"/>
      <c r="AI262" s="97"/>
      <c r="AJ262" s="97"/>
      <c r="AK262" s="97">
        <v>2</v>
      </c>
      <c r="AL262" s="97"/>
      <c r="AM262" s="157">
        <v>1</v>
      </c>
      <c r="AN262" s="141">
        <v>1</v>
      </c>
      <c r="AO262" s="97">
        <v>1</v>
      </c>
      <c r="AP262" s="97">
        <v>1</v>
      </c>
      <c r="AQ262" s="97" t="s">
        <v>53</v>
      </c>
      <c r="AR262" s="97" t="s">
        <v>53</v>
      </c>
      <c r="AS262" s="97">
        <v>2</v>
      </c>
      <c r="AT262" s="97"/>
      <c r="AU262" s="97"/>
      <c r="AV262" s="99">
        <v>3</v>
      </c>
      <c r="AW262" s="99"/>
      <c r="AX262" s="99">
        <v>2</v>
      </c>
    </row>
    <row r="263" spans="1:50" x14ac:dyDescent="0.25">
      <c r="A263" s="97" t="s">
        <v>508</v>
      </c>
      <c r="B263" s="98" t="s">
        <v>777</v>
      </c>
      <c r="C263" s="98"/>
      <c r="D263" s="98" t="s">
        <v>509</v>
      </c>
      <c r="E263" s="156" t="s">
        <v>53</v>
      </c>
      <c r="F263" s="97" t="s">
        <v>53</v>
      </c>
      <c r="G263" s="97" t="s">
        <v>53</v>
      </c>
      <c r="H263" s="97" t="s">
        <v>53</v>
      </c>
      <c r="I263" s="97" t="s">
        <v>53</v>
      </c>
      <c r="J263" s="97"/>
      <c r="K263" s="97"/>
      <c r="L263" s="97"/>
      <c r="M263" s="97"/>
      <c r="N263" s="97"/>
      <c r="O263" s="157"/>
      <c r="P263" s="156" t="s">
        <v>53</v>
      </c>
      <c r="Q263" s="97" t="s">
        <v>53</v>
      </c>
      <c r="R263" s="97" t="s">
        <v>53</v>
      </c>
      <c r="S263" s="97" t="s">
        <v>53</v>
      </c>
      <c r="T263" s="97" t="s">
        <v>53</v>
      </c>
      <c r="U263" s="97" t="s">
        <v>53</v>
      </c>
      <c r="V263" s="97"/>
      <c r="W263" s="97"/>
      <c r="X263" s="97"/>
      <c r="Y263" s="97"/>
      <c r="Z263" s="97"/>
      <c r="AA263" s="157"/>
      <c r="AB263" s="156" t="s">
        <v>53</v>
      </c>
      <c r="AC263" s="97" t="s">
        <v>53</v>
      </c>
      <c r="AD263" s="97" t="s">
        <v>53</v>
      </c>
      <c r="AE263" s="97" t="s">
        <v>53</v>
      </c>
      <c r="AF263" s="97" t="s">
        <v>53</v>
      </c>
      <c r="AG263" s="97" t="s">
        <v>53</v>
      </c>
      <c r="AH263" s="97"/>
      <c r="AI263" s="97"/>
      <c r="AJ263" s="97"/>
      <c r="AK263" s="97"/>
      <c r="AL263" s="97"/>
      <c r="AM263" s="157"/>
      <c r="AN263" s="141" t="s">
        <v>53</v>
      </c>
      <c r="AO263" s="97" t="s">
        <v>53</v>
      </c>
      <c r="AP263" s="97" t="s">
        <v>53</v>
      </c>
      <c r="AQ263" s="97" t="s">
        <v>53</v>
      </c>
      <c r="AR263" s="97" t="s">
        <v>53</v>
      </c>
      <c r="AS263" s="97"/>
      <c r="AT263" s="97"/>
      <c r="AU263" s="97"/>
      <c r="AV263" s="99"/>
      <c r="AW263" s="99"/>
      <c r="AX263" s="99"/>
    </row>
    <row r="264" spans="1:50" x14ac:dyDescent="0.25">
      <c r="A264" s="97" t="s">
        <v>510</v>
      </c>
      <c r="B264" s="98" t="s">
        <v>777</v>
      </c>
      <c r="C264" s="98"/>
      <c r="D264" s="98" t="s">
        <v>511</v>
      </c>
      <c r="E264" s="156">
        <v>2</v>
      </c>
      <c r="F264" s="97">
        <v>1</v>
      </c>
      <c r="G264" s="97">
        <v>7</v>
      </c>
      <c r="H264" s="97">
        <v>9</v>
      </c>
      <c r="I264" s="100">
        <v>4</v>
      </c>
      <c r="J264" s="100">
        <v>7</v>
      </c>
      <c r="K264" s="100">
        <v>5</v>
      </c>
      <c r="L264" s="100">
        <v>5</v>
      </c>
      <c r="M264" s="100">
        <v>6</v>
      </c>
      <c r="N264" s="100">
        <v>9</v>
      </c>
      <c r="O264" s="158">
        <v>4</v>
      </c>
      <c r="P264" s="156">
        <v>1</v>
      </c>
      <c r="Q264" s="97" t="s">
        <v>53</v>
      </c>
      <c r="R264" s="97" t="s">
        <v>53</v>
      </c>
      <c r="S264" s="97">
        <v>1</v>
      </c>
      <c r="T264" s="97">
        <v>1</v>
      </c>
      <c r="U264" s="97" t="s">
        <v>53</v>
      </c>
      <c r="V264" s="97"/>
      <c r="W264" s="97"/>
      <c r="X264" s="97">
        <v>2</v>
      </c>
      <c r="Y264" s="97">
        <v>1</v>
      </c>
      <c r="Z264" s="97">
        <v>1</v>
      </c>
      <c r="AA264" s="158">
        <v>1</v>
      </c>
      <c r="AB264" s="156">
        <v>2</v>
      </c>
      <c r="AC264" s="97">
        <v>2</v>
      </c>
      <c r="AD264" s="97">
        <v>1</v>
      </c>
      <c r="AE264" s="97">
        <v>5</v>
      </c>
      <c r="AF264" s="97">
        <v>8</v>
      </c>
      <c r="AG264" s="97">
        <v>4</v>
      </c>
      <c r="AH264" s="97">
        <v>7</v>
      </c>
      <c r="AI264" s="97">
        <v>1</v>
      </c>
      <c r="AJ264" s="97">
        <v>1</v>
      </c>
      <c r="AK264" s="97">
        <v>2</v>
      </c>
      <c r="AL264" s="97">
        <v>2</v>
      </c>
      <c r="AM264" s="158">
        <v>1</v>
      </c>
      <c r="AN264" s="141" t="s">
        <v>53</v>
      </c>
      <c r="AO264" s="97" t="s">
        <v>53</v>
      </c>
      <c r="AP264" s="97">
        <v>1</v>
      </c>
      <c r="AQ264" s="97" t="s">
        <v>53</v>
      </c>
      <c r="AR264" s="97" t="s">
        <v>53</v>
      </c>
      <c r="AS264" s="97"/>
      <c r="AT264" s="97">
        <v>4</v>
      </c>
      <c r="AU264" s="97">
        <v>2</v>
      </c>
      <c r="AV264" s="99">
        <v>3</v>
      </c>
      <c r="AW264" s="99">
        <v>6</v>
      </c>
      <c r="AX264" s="147">
        <v>2</v>
      </c>
    </row>
    <row r="265" spans="1:50" x14ac:dyDescent="0.25">
      <c r="A265" s="97" t="s">
        <v>512</v>
      </c>
      <c r="B265" s="98" t="s">
        <v>777</v>
      </c>
      <c r="C265" s="98"/>
      <c r="D265" s="98" t="s">
        <v>513</v>
      </c>
      <c r="E265" s="156">
        <v>41</v>
      </c>
      <c r="F265" s="97">
        <v>44</v>
      </c>
      <c r="G265" s="97">
        <v>30</v>
      </c>
      <c r="H265" s="97">
        <v>50</v>
      </c>
      <c r="I265" s="100">
        <v>60</v>
      </c>
      <c r="J265" s="100">
        <v>44</v>
      </c>
      <c r="K265" s="100">
        <v>44</v>
      </c>
      <c r="L265" s="100">
        <v>47</v>
      </c>
      <c r="M265" s="100">
        <v>24</v>
      </c>
      <c r="N265" s="100">
        <v>24</v>
      </c>
      <c r="O265" s="158">
        <v>39</v>
      </c>
      <c r="P265" s="156">
        <v>42</v>
      </c>
      <c r="Q265" s="97">
        <v>25</v>
      </c>
      <c r="R265" s="97">
        <v>33</v>
      </c>
      <c r="S265" s="97">
        <v>14</v>
      </c>
      <c r="T265" s="97">
        <v>33</v>
      </c>
      <c r="U265" s="97">
        <v>30</v>
      </c>
      <c r="V265" s="97">
        <v>25</v>
      </c>
      <c r="W265" s="97">
        <v>27</v>
      </c>
      <c r="X265" s="97">
        <v>26</v>
      </c>
      <c r="Y265" s="97">
        <v>16</v>
      </c>
      <c r="Z265" s="97">
        <v>9</v>
      </c>
      <c r="AA265" s="158">
        <v>15</v>
      </c>
      <c r="AB265" s="156">
        <v>3</v>
      </c>
      <c r="AC265" s="97">
        <v>2</v>
      </c>
      <c r="AD265" s="97">
        <v>5</v>
      </c>
      <c r="AE265" s="97">
        <v>13</v>
      </c>
      <c r="AF265" s="97">
        <v>9</v>
      </c>
      <c r="AG265" s="97">
        <v>10</v>
      </c>
      <c r="AH265" s="97">
        <v>10</v>
      </c>
      <c r="AI265" s="97">
        <v>5</v>
      </c>
      <c r="AJ265" s="97">
        <v>8</v>
      </c>
      <c r="AK265" s="97">
        <v>2</v>
      </c>
      <c r="AL265" s="97">
        <v>4</v>
      </c>
      <c r="AM265" s="158">
        <v>8</v>
      </c>
      <c r="AN265" s="141">
        <v>14</v>
      </c>
      <c r="AO265" s="97">
        <v>6</v>
      </c>
      <c r="AP265" s="97">
        <v>3</v>
      </c>
      <c r="AQ265" s="97">
        <v>8</v>
      </c>
      <c r="AR265" s="97">
        <v>20</v>
      </c>
      <c r="AS265" s="97">
        <v>9</v>
      </c>
      <c r="AT265" s="97">
        <v>12</v>
      </c>
      <c r="AU265" s="97">
        <v>13</v>
      </c>
      <c r="AV265" s="99">
        <v>6</v>
      </c>
      <c r="AW265" s="99">
        <v>11</v>
      </c>
      <c r="AX265" s="147">
        <v>16</v>
      </c>
    </row>
    <row r="266" spans="1:50" s="12" customFormat="1" x14ac:dyDescent="0.25">
      <c r="A266" s="106"/>
      <c r="B266" s="107" t="s">
        <v>944</v>
      </c>
      <c r="C266" s="113"/>
      <c r="D266" s="107"/>
      <c r="E266" s="162">
        <v>97</v>
      </c>
      <c r="F266" s="108">
        <v>95</v>
      </c>
      <c r="G266" s="108">
        <v>78</v>
      </c>
      <c r="H266" s="108">
        <v>116</v>
      </c>
      <c r="I266" s="109">
        <v>147</v>
      </c>
      <c r="J266" s="109">
        <v>146</v>
      </c>
      <c r="K266" s="109">
        <v>116</v>
      </c>
      <c r="L266" s="109">
        <v>124</v>
      </c>
      <c r="M266" s="109">
        <v>115</v>
      </c>
      <c r="N266" s="109">
        <v>121</v>
      </c>
      <c r="O266" s="163">
        <v>155</v>
      </c>
      <c r="P266" s="162">
        <v>54</v>
      </c>
      <c r="Q266" s="108">
        <v>40</v>
      </c>
      <c r="R266" s="108">
        <v>49</v>
      </c>
      <c r="S266" s="108">
        <v>22</v>
      </c>
      <c r="T266" s="108">
        <v>45</v>
      </c>
      <c r="U266" s="109">
        <v>53</v>
      </c>
      <c r="V266" s="109">
        <v>49</v>
      </c>
      <c r="W266" s="109">
        <v>52</v>
      </c>
      <c r="X266" s="109">
        <v>39</v>
      </c>
      <c r="Y266" s="109">
        <v>33</v>
      </c>
      <c r="Z266" s="109">
        <v>31</v>
      </c>
      <c r="AA266" s="163">
        <v>40</v>
      </c>
      <c r="AB266" s="170">
        <v>19</v>
      </c>
      <c r="AC266" s="109">
        <v>13</v>
      </c>
      <c r="AD266" s="109">
        <v>11</v>
      </c>
      <c r="AE266" s="109">
        <v>23</v>
      </c>
      <c r="AF266" s="109">
        <v>22</v>
      </c>
      <c r="AG266" s="109">
        <v>31</v>
      </c>
      <c r="AH266" s="109">
        <v>31</v>
      </c>
      <c r="AI266" s="109">
        <v>12</v>
      </c>
      <c r="AJ266" s="109">
        <v>19</v>
      </c>
      <c r="AK266" s="109">
        <v>21</v>
      </c>
      <c r="AL266" s="109">
        <v>17</v>
      </c>
      <c r="AM266" s="163">
        <v>32</v>
      </c>
      <c r="AN266" s="143">
        <v>44</v>
      </c>
      <c r="AO266" s="109">
        <v>35</v>
      </c>
      <c r="AP266" s="109">
        <v>33</v>
      </c>
      <c r="AQ266" s="109">
        <v>49</v>
      </c>
      <c r="AR266" s="109">
        <v>63</v>
      </c>
      <c r="AS266" s="109">
        <v>66</v>
      </c>
      <c r="AT266" s="109">
        <v>52</v>
      </c>
      <c r="AU266" s="109">
        <v>66</v>
      </c>
      <c r="AV266" s="109">
        <v>61</v>
      </c>
      <c r="AW266" s="109">
        <v>73</v>
      </c>
      <c r="AX266" s="148">
        <v>83</v>
      </c>
    </row>
    <row r="267" spans="1:50" x14ac:dyDescent="0.25">
      <c r="A267" s="101"/>
      <c r="B267" s="102" t="s">
        <v>778</v>
      </c>
      <c r="C267" s="115" t="s">
        <v>516</v>
      </c>
      <c r="D267" s="102"/>
      <c r="E267" s="159" t="s">
        <v>53</v>
      </c>
      <c r="F267" s="101" t="s">
        <v>53</v>
      </c>
      <c r="G267" s="101" t="s">
        <v>53</v>
      </c>
      <c r="H267" s="101" t="s">
        <v>53</v>
      </c>
      <c r="I267" s="101" t="s">
        <v>53</v>
      </c>
      <c r="J267" s="101"/>
      <c r="K267" s="101"/>
      <c r="L267" s="101"/>
      <c r="M267" s="101"/>
      <c r="N267" s="101"/>
      <c r="O267" s="160"/>
      <c r="P267" s="159" t="s">
        <v>53</v>
      </c>
      <c r="Q267" s="101" t="s">
        <v>53</v>
      </c>
      <c r="R267" s="101" t="s">
        <v>53</v>
      </c>
      <c r="S267" s="101" t="s">
        <v>53</v>
      </c>
      <c r="T267" s="101" t="s">
        <v>53</v>
      </c>
      <c r="U267" s="101" t="s">
        <v>53</v>
      </c>
      <c r="V267" s="101"/>
      <c r="W267" s="101"/>
      <c r="X267" s="101"/>
      <c r="Y267" s="101"/>
      <c r="Z267" s="101"/>
      <c r="AA267" s="160"/>
      <c r="AB267" s="159" t="s">
        <v>53</v>
      </c>
      <c r="AC267" s="101" t="s">
        <v>53</v>
      </c>
      <c r="AD267" s="101" t="s">
        <v>53</v>
      </c>
      <c r="AE267" s="101" t="s">
        <v>53</v>
      </c>
      <c r="AF267" s="101" t="s">
        <v>53</v>
      </c>
      <c r="AG267" s="101" t="s">
        <v>53</v>
      </c>
      <c r="AH267" s="101"/>
      <c r="AI267" s="101"/>
      <c r="AJ267" s="101"/>
      <c r="AK267" s="101"/>
      <c r="AL267" s="101"/>
      <c r="AM267" s="160"/>
      <c r="AN267" s="142" t="s">
        <v>53</v>
      </c>
      <c r="AO267" s="101" t="s">
        <v>53</v>
      </c>
      <c r="AP267" s="101" t="s">
        <v>53</v>
      </c>
      <c r="AQ267" s="101" t="s">
        <v>53</v>
      </c>
      <c r="AR267" s="101" t="s">
        <v>53</v>
      </c>
      <c r="AS267" s="101"/>
      <c r="AT267" s="101"/>
      <c r="AU267" s="101"/>
      <c r="AV267" s="103"/>
      <c r="AW267" s="103"/>
      <c r="AX267" s="103"/>
    </row>
    <row r="268" spans="1:50" x14ac:dyDescent="0.25">
      <c r="A268" s="97" t="s">
        <v>517</v>
      </c>
      <c r="B268" s="98" t="s">
        <v>778</v>
      </c>
      <c r="C268" s="98"/>
      <c r="D268" s="98" t="s">
        <v>518</v>
      </c>
      <c r="E268" s="156">
        <v>4</v>
      </c>
      <c r="F268" s="97" t="s">
        <v>53</v>
      </c>
      <c r="G268" s="97" t="s">
        <v>53</v>
      </c>
      <c r="H268" s="97">
        <v>3</v>
      </c>
      <c r="I268" s="100">
        <v>1</v>
      </c>
      <c r="J268" s="100">
        <v>5</v>
      </c>
      <c r="K268" s="100">
        <v>2</v>
      </c>
      <c r="L268" s="100">
        <v>2</v>
      </c>
      <c r="M268" s="100">
        <v>6</v>
      </c>
      <c r="N268" s="100">
        <v>5</v>
      </c>
      <c r="O268" s="158">
        <v>3</v>
      </c>
      <c r="P268" s="156" t="s">
        <v>53</v>
      </c>
      <c r="Q268" s="97" t="s">
        <v>53</v>
      </c>
      <c r="R268" s="97" t="s">
        <v>53</v>
      </c>
      <c r="S268" s="97" t="s">
        <v>53</v>
      </c>
      <c r="T268" s="97" t="s">
        <v>53</v>
      </c>
      <c r="U268" s="97" t="s">
        <v>53</v>
      </c>
      <c r="V268" s="97">
        <v>1</v>
      </c>
      <c r="W268" s="97"/>
      <c r="X268" s="97"/>
      <c r="Y268" s="97">
        <v>5</v>
      </c>
      <c r="Z268" s="97"/>
      <c r="AA268" s="158"/>
      <c r="AB268" s="156">
        <v>1</v>
      </c>
      <c r="AC268" s="97" t="s">
        <v>53</v>
      </c>
      <c r="AD268" s="97" t="s">
        <v>53</v>
      </c>
      <c r="AE268" s="97" t="s">
        <v>53</v>
      </c>
      <c r="AF268" s="97">
        <v>3</v>
      </c>
      <c r="AG268" s="100">
        <v>1</v>
      </c>
      <c r="AH268" s="100">
        <v>3</v>
      </c>
      <c r="AI268" s="100">
        <v>2</v>
      </c>
      <c r="AJ268" s="100">
        <v>2</v>
      </c>
      <c r="AK268" s="100">
        <v>1</v>
      </c>
      <c r="AL268" s="100">
        <v>2</v>
      </c>
      <c r="AM268" s="158">
        <v>3</v>
      </c>
      <c r="AN268" s="141">
        <v>4</v>
      </c>
      <c r="AO268" s="97" t="s">
        <v>53</v>
      </c>
      <c r="AP268" s="97" t="s">
        <v>53</v>
      </c>
      <c r="AQ268" s="97" t="s">
        <v>53</v>
      </c>
      <c r="AR268" s="97" t="s">
        <v>53</v>
      </c>
      <c r="AS268" s="97">
        <v>1</v>
      </c>
      <c r="AT268" s="97"/>
      <c r="AU268" s="97"/>
      <c r="AV268" s="99"/>
      <c r="AW268" s="99">
        <v>3</v>
      </c>
      <c r="AX268" s="147"/>
    </row>
    <row r="269" spans="1:50" x14ac:dyDescent="0.25">
      <c r="A269" s="97" t="s">
        <v>519</v>
      </c>
      <c r="B269" s="98" t="s">
        <v>778</v>
      </c>
      <c r="C269" s="98"/>
      <c r="D269" s="98" t="s">
        <v>520</v>
      </c>
      <c r="E269" s="156" t="s">
        <v>53</v>
      </c>
      <c r="F269" s="97">
        <v>1</v>
      </c>
      <c r="G269" s="97">
        <v>2</v>
      </c>
      <c r="H269" s="97">
        <v>2</v>
      </c>
      <c r="I269" s="100">
        <v>2</v>
      </c>
      <c r="J269" s="100">
        <v>2</v>
      </c>
      <c r="K269" s="100">
        <v>1</v>
      </c>
      <c r="L269" s="100"/>
      <c r="M269" s="100">
        <v>1</v>
      </c>
      <c r="N269" s="100">
        <v>1</v>
      </c>
      <c r="O269" s="158">
        <v>4</v>
      </c>
      <c r="P269" s="156" t="s">
        <v>53</v>
      </c>
      <c r="Q269" s="97" t="s">
        <v>53</v>
      </c>
      <c r="R269" s="97" t="s">
        <v>53</v>
      </c>
      <c r="S269" s="97" t="s">
        <v>53</v>
      </c>
      <c r="T269" s="97" t="s">
        <v>53</v>
      </c>
      <c r="U269" s="97" t="s">
        <v>53</v>
      </c>
      <c r="V269" s="97"/>
      <c r="W269" s="97"/>
      <c r="X269" s="97"/>
      <c r="Y269" s="97"/>
      <c r="Z269" s="97"/>
      <c r="AA269" s="158"/>
      <c r="AB269" s="156" t="s">
        <v>53</v>
      </c>
      <c r="AC269" s="97" t="s">
        <v>53</v>
      </c>
      <c r="AD269" s="97" t="s">
        <v>53</v>
      </c>
      <c r="AE269" s="97" t="s">
        <v>53</v>
      </c>
      <c r="AF269" s="97" t="s">
        <v>53</v>
      </c>
      <c r="AG269" s="97" t="s">
        <v>53</v>
      </c>
      <c r="AH269" s="97"/>
      <c r="AI269" s="97"/>
      <c r="AJ269" s="97"/>
      <c r="AK269" s="97"/>
      <c r="AL269" s="97"/>
      <c r="AM269" s="158"/>
      <c r="AN269" s="141" t="s">
        <v>53</v>
      </c>
      <c r="AO269" s="97">
        <v>1</v>
      </c>
      <c r="AP269" s="97">
        <v>2</v>
      </c>
      <c r="AQ269" s="97">
        <v>2</v>
      </c>
      <c r="AR269" s="97">
        <v>2</v>
      </c>
      <c r="AS269" s="97">
        <v>2</v>
      </c>
      <c r="AT269" s="97">
        <v>1</v>
      </c>
      <c r="AU269" s="97"/>
      <c r="AV269" s="99">
        <v>1</v>
      </c>
      <c r="AW269" s="99">
        <v>1</v>
      </c>
      <c r="AX269" s="147">
        <v>4</v>
      </c>
    </row>
    <row r="270" spans="1:50" x14ac:dyDescent="0.25">
      <c r="A270" s="97" t="s">
        <v>521</v>
      </c>
      <c r="B270" s="98" t="s">
        <v>778</v>
      </c>
      <c r="C270" s="98"/>
      <c r="D270" s="98" t="s">
        <v>522</v>
      </c>
      <c r="E270" s="156">
        <v>1</v>
      </c>
      <c r="F270" s="97">
        <v>1</v>
      </c>
      <c r="G270" s="97">
        <v>2</v>
      </c>
      <c r="H270" s="97" t="s">
        <v>53</v>
      </c>
      <c r="I270" s="97" t="s">
        <v>53</v>
      </c>
      <c r="J270" s="97">
        <v>1</v>
      </c>
      <c r="K270" s="97"/>
      <c r="L270" s="97"/>
      <c r="M270" s="97">
        <v>1</v>
      </c>
      <c r="N270" s="97"/>
      <c r="O270" s="157">
        <v>1</v>
      </c>
      <c r="P270" s="156" t="s">
        <v>53</v>
      </c>
      <c r="Q270" s="97" t="s">
        <v>53</v>
      </c>
      <c r="R270" s="97" t="s">
        <v>53</v>
      </c>
      <c r="S270" s="97" t="s">
        <v>53</v>
      </c>
      <c r="T270" s="97" t="s">
        <v>53</v>
      </c>
      <c r="U270" s="97" t="s">
        <v>53</v>
      </c>
      <c r="V270" s="97"/>
      <c r="W270" s="97"/>
      <c r="X270" s="97"/>
      <c r="Y270" s="97"/>
      <c r="Z270" s="97"/>
      <c r="AA270" s="157"/>
      <c r="AB270" s="156" t="s">
        <v>53</v>
      </c>
      <c r="AC270" s="97" t="s">
        <v>53</v>
      </c>
      <c r="AD270" s="97" t="s">
        <v>53</v>
      </c>
      <c r="AE270" s="97" t="s">
        <v>53</v>
      </c>
      <c r="AF270" s="97" t="s">
        <v>53</v>
      </c>
      <c r="AG270" s="97" t="s">
        <v>53</v>
      </c>
      <c r="AH270" s="97"/>
      <c r="AI270" s="97"/>
      <c r="AJ270" s="97"/>
      <c r="AK270" s="97"/>
      <c r="AL270" s="97"/>
      <c r="AM270" s="157"/>
      <c r="AN270" s="141">
        <v>1</v>
      </c>
      <c r="AO270" s="97">
        <v>1</v>
      </c>
      <c r="AP270" s="97">
        <v>2</v>
      </c>
      <c r="AQ270" s="97" t="s">
        <v>53</v>
      </c>
      <c r="AR270" s="97" t="s">
        <v>53</v>
      </c>
      <c r="AS270" s="97">
        <v>1</v>
      </c>
      <c r="AT270" s="97"/>
      <c r="AU270" s="97"/>
      <c r="AV270" s="99">
        <v>1</v>
      </c>
      <c r="AW270" s="99"/>
      <c r="AX270" s="99">
        <v>1</v>
      </c>
    </row>
    <row r="271" spans="1:50" x14ac:dyDescent="0.25">
      <c r="A271" s="97" t="s">
        <v>523</v>
      </c>
      <c r="B271" s="98" t="s">
        <v>778</v>
      </c>
      <c r="C271" s="98"/>
      <c r="D271" s="98" t="s">
        <v>524</v>
      </c>
      <c r="E271" s="156">
        <v>2</v>
      </c>
      <c r="F271" s="97">
        <v>3</v>
      </c>
      <c r="G271" s="97">
        <v>5</v>
      </c>
      <c r="H271" s="97">
        <v>9</v>
      </c>
      <c r="I271" s="100">
        <v>6</v>
      </c>
      <c r="J271" s="100">
        <v>8</v>
      </c>
      <c r="K271" s="100">
        <v>7</v>
      </c>
      <c r="L271" s="100">
        <v>3</v>
      </c>
      <c r="M271" s="100">
        <v>4</v>
      </c>
      <c r="N271" s="100"/>
      <c r="O271" s="158">
        <v>8</v>
      </c>
      <c r="P271" s="156" t="s">
        <v>53</v>
      </c>
      <c r="Q271" s="97" t="s">
        <v>53</v>
      </c>
      <c r="R271" s="97" t="s">
        <v>53</v>
      </c>
      <c r="S271" s="97" t="s">
        <v>53</v>
      </c>
      <c r="T271" s="97" t="s">
        <v>53</v>
      </c>
      <c r="U271" s="97" t="s">
        <v>53</v>
      </c>
      <c r="V271" s="97"/>
      <c r="W271" s="97"/>
      <c r="X271" s="97"/>
      <c r="Y271" s="97"/>
      <c r="Z271" s="97"/>
      <c r="AA271" s="158"/>
      <c r="AB271" s="156" t="s">
        <v>53</v>
      </c>
      <c r="AC271" s="97" t="s">
        <v>53</v>
      </c>
      <c r="AD271" s="97" t="s">
        <v>53</v>
      </c>
      <c r="AE271" s="97" t="s">
        <v>53</v>
      </c>
      <c r="AF271" s="97" t="s">
        <v>53</v>
      </c>
      <c r="AG271" s="97" t="s">
        <v>53</v>
      </c>
      <c r="AH271" s="97"/>
      <c r="AI271" s="97"/>
      <c r="AJ271" s="97"/>
      <c r="AK271" s="97">
        <v>1</v>
      </c>
      <c r="AL271" s="97"/>
      <c r="AM271" s="158"/>
      <c r="AN271" s="141">
        <v>2</v>
      </c>
      <c r="AO271" s="97">
        <v>3</v>
      </c>
      <c r="AP271" s="97">
        <v>5</v>
      </c>
      <c r="AQ271" s="97">
        <v>9</v>
      </c>
      <c r="AR271" s="97">
        <v>6</v>
      </c>
      <c r="AS271" s="97">
        <v>8</v>
      </c>
      <c r="AT271" s="97">
        <v>7</v>
      </c>
      <c r="AU271" s="97">
        <v>3</v>
      </c>
      <c r="AV271" s="99">
        <v>3</v>
      </c>
      <c r="AW271" s="99"/>
      <c r="AX271" s="147">
        <v>8</v>
      </c>
    </row>
    <row r="272" spans="1:50" x14ac:dyDescent="0.25">
      <c r="A272" s="97" t="s">
        <v>525</v>
      </c>
      <c r="B272" s="98" t="s">
        <v>778</v>
      </c>
      <c r="C272" s="98"/>
      <c r="D272" s="98" t="s">
        <v>813</v>
      </c>
      <c r="E272" s="156">
        <v>1</v>
      </c>
      <c r="F272" s="97">
        <v>1</v>
      </c>
      <c r="G272" s="97" t="s">
        <v>53</v>
      </c>
      <c r="H272" s="97">
        <v>2</v>
      </c>
      <c r="I272" s="100">
        <v>4</v>
      </c>
      <c r="J272" s="100">
        <v>8</v>
      </c>
      <c r="K272" s="100">
        <v>5</v>
      </c>
      <c r="L272" s="100">
        <v>8</v>
      </c>
      <c r="M272" s="100">
        <v>8</v>
      </c>
      <c r="N272" s="100">
        <v>11</v>
      </c>
      <c r="O272" s="158">
        <v>4</v>
      </c>
      <c r="P272" s="156">
        <v>1</v>
      </c>
      <c r="Q272" s="97" t="s">
        <v>53</v>
      </c>
      <c r="R272" s="97" t="s">
        <v>53</v>
      </c>
      <c r="S272" s="97" t="s">
        <v>53</v>
      </c>
      <c r="T272" s="97" t="s">
        <v>53</v>
      </c>
      <c r="U272" s="100">
        <v>4</v>
      </c>
      <c r="V272" s="100">
        <v>6</v>
      </c>
      <c r="W272" s="100">
        <v>4</v>
      </c>
      <c r="X272" s="100">
        <v>4</v>
      </c>
      <c r="Y272" s="100">
        <v>3</v>
      </c>
      <c r="Z272" s="100">
        <v>3</v>
      </c>
      <c r="AA272" s="158">
        <v>2</v>
      </c>
      <c r="AB272" s="156" t="s">
        <v>53</v>
      </c>
      <c r="AC272" s="97" t="s">
        <v>53</v>
      </c>
      <c r="AD272" s="97" t="s">
        <v>53</v>
      </c>
      <c r="AE272" s="97" t="s">
        <v>53</v>
      </c>
      <c r="AF272" s="97" t="s">
        <v>53</v>
      </c>
      <c r="AG272" s="97" t="s">
        <v>53</v>
      </c>
      <c r="AH272" s="97"/>
      <c r="AI272" s="97"/>
      <c r="AJ272" s="97"/>
      <c r="AK272" s="97"/>
      <c r="AL272" s="97"/>
      <c r="AM272" s="158"/>
      <c r="AN272" s="141">
        <v>1</v>
      </c>
      <c r="AO272" s="97">
        <v>1</v>
      </c>
      <c r="AP272" s="97" t="s">
        <v>53</v>
      </c>
      <c r="AQ272" s="97">
        <v>2</v>
      </c>
      <c r="AR272" s="97" t="s">
        <v>53</v>
      </c>
      <c r="AS272" s="97">
        <v>2</v>
      </c>
      <c r="AT272" s="97">
        <v>1</v>
      </c>
      <c r="AU272" s="97">
        <v>4</v>
      </c>
      <c r="AV272" s="99">
        <v>5</v>
      </c>
      <c r="AW272" s="99">
        <v>8</v>
      </c>
      <c r="AX272" s="147">
        <v>2</v>
      </c>
    </row>
    <row r="273" spans="1:50" x14ac:dyDescent="0.25">
      <c r="A273" s="97" t="s">
        <v>527</v>
      </c>
      <c r="B273" s="98" t="s">
        <v>778</v>
      </c>
      <c r="C273" s="98"/>
      <c r="D273" s="98" t="s">
        <v>528</v>
      </c>
      <c r="E273" s="156" t="s">
        <v>53</v>
      </c>
      <c r="F273" s="97">
        <v>3</v>
      </c>
      <c r="G273" s="97">
        <v>3</v>
      </c>
      <c r="H273" s="97">
        <v>12</v>
      </c>
      <c r="I273" s="97" t="s">
        <v>53</v>
      </c>
      <c r="J273" s="97">
        <v>4</v>
      </c>
      <c r="K273" s="97">
        <v>4</v>
      </c>
      <c r="L273" s="97"/>
      <c r="M273" s="97">
        <v>2</v>
      </c>
      <c r="N273" s="97">
        <v>3</v>
      </c>
      <c r="O273" s="157">
        <v>6</v>
      </c>
      <c r="P273" s="156" t="s">
        <v>53</v>
      </c>
      <c r="Q273" s="97" t="s">
        <v>53</v>
      </c>
      <c r="R273" s="97" t="s">
        <v>53</v>
      </c>
      <c r="S273" s="97" t="s">
        <v>53</v>
      </c>
      <c r="T273" s="97" t="s">
        <v>53</v>
      </c>
      <c r="U273" s="97" t="s">
        <v>53</v>
      </c>
      <c r="V273" s="97"/>
      <c r="W273" s="97"/>
      <c r="X273" s="97"/>
      <c r="Y273" s="97"/>
      <c r="Z273" s="97"/>
      <c r="AA273" s="157"/>
      <c r="AB273" s="156">
        <v>4</v>
      </c>
      <c r="AC273" s="97" t="s">
        <v>53</v>
      </c>
      <c r="AD273" s="97">
        <v>3</v>
      </c>
      <c r="AE273" s="97">
        <v>2</v>
      </c>
      <c r="AF273" s="97">
        <v>9</v>
      </c>
      <c r="AG273" s="97" t="s">
        <v>53</v>
      </c>
      <c r="AH273" s="97">
        <v>3</v>
      </c>
      <c r="AI273" s="97">
        <v>4</v>
      </c>
      <c r="AJ273" s="97"/>
      <c r="AK273" s="97">
        <v>2</v>
      </c>
      <c r="AL273" s="97">
        <v>3</v>
      </c>
      <c r="AM273" s="157">
        <v>6</v>
      </c>
      <c r="AN273" s="141" t="s">
        <v>53</v>
      </c>
      <c r="AO273" s="97" t="s">
        <v>53</v>
      </c>
      <c r="AP273" s="97">
        <v>1</v>
      </c>
      <c r="AQ273" s="97">
        <v>3</v>
      </c>
      <c r="AR273" s="97" t="s">
        <v>53</v>
      </c>
      <c r="AS273" s="97">
        <v>1</v>
      </c>
      <c r="AT273" s="97"/>
      <c r="AU273" s="97"/>
      <c r="AV273" s="99"/>
      <c r="AW273" s="99"/>
      <c r="AX273" s="99"/>
    </row>
    <row r="274" spans="1:50" x14ac:dyDescent="0.25">
      <c r="A274" s="101"/>
      <c r="B274" s="102" t="s">
        <v>778</v>
      </c>
      <c r="C274" s="102" t="s">
        <v>530</v>
      </c>
      <c r="D274" s="102"/>
      <c r="E274" s="159" t="s">
        <v>53</v>
      </c>
      <c r="F274" s="101" t="s">
        <v>53</v>
      </c>
      <c r="G274" s="101" t="s">
        <v>53</v>
      </c>
      <c r="H274" s="101" t="s">
        <v>53</v>
      </c>
      <c r="I274" s="101" t="s">
        <v>53</v>
      </c>
      <c r="J274" s="101"/>
      <c r="K274" s="101"/>
      <c r="L274" s="101"/>
      <c r="M274" s="101"/>
      <c r="N274" s="101"/>
      <c r="O274" s="160"/>
      <c r="P274" s="159">
        <v>8</v>
      </c>
      <c r="Q274" s="101" t="s">
        <v>53</v>
      </c>
      <c r="R274" s="101" t="s">
        <v>53</v>
      </c>
      <c r="S274" s="101" t="s">
        <v>53</v>
      </c>
      <c r="T274" s="101" t="s">
        <v>53</v>
      </c>
      <c r="U274" s="101" t="s">
        <v>53</v>
      </c>
      <c r="V274" s="101"/>
      <c r="W274" s="101"/>
      <c r="X274" s="101"/>
      <c r="Y274" s="101"/>
      <c r="Z274" s="101"/>
      <c r="AA274" s="160"/>
      <c r="AB274" s="159">
        <v>6</v>
      </c>
      <c r="AC274" s="101" t="s">
        <v>53</v>
      </c>
      <c r="AD274" s="101" t="s">
        <v>53</v>
      </c>
      <c r="AE274" s="101" t="s">
        <v>53</v>
      </c>
      <c r="AF274" s="101" t="s">
        <v>53</v>
      </c>
      <c r="AG274" s="101" t="s">
        <v>53</v>
      </c>
      <c r="AH274" s="101"/>
      <c r="AI274" s="101"/>
      <c r="AJ274" s="101"/>
      <c r="AK274" s="101"/>
      <c r="AL274" s="101"/>
      <c r="AM274" s="160"/>
      <c r="AN274" s="142" t="s">
        <v>53</v>
      </c>
      <c r="AO274" s="101" t="s">
        <v>53</v>
      </c>
      <c r="AP274" s="101" t="s">
        <v>53</v>
      </c>
      <c r="AQ274" s="101" t="s">
        <v>53</v>
      </c>
      <c r="AR274" s="101" t="s">
        <v>53</v>
      </c>
      <c r="AS274" s="101"/>
      <c r="AT274" s="101"/>
      <c r="AU274" s="101"/>
      <c r="AV274" s="103"/>
      <c r="AW274" s="103"/>
      <c r="AX274" s="103"/>
    </row>
    <row r="275" spans="1:50" x14ac:dyDescent="0.25">
      <c r="A275" s="97"/>
      <c r="B275" s="98" t="s">
        <v>778</v>
      </c>
      <c r="C275" s="98"/>
      <c r="D275" s="98" t="s">
        <v>945</v>
      </c>
      <c r="E275" s="156">
        <v>1</v>
      </c>
      <c r="F275" s="97" t="s">
        <v>53</v>
      </c>
      <c r="G275" s="97">
        <v>1</v>
      </c>
      <c r="H275" s="97">
        <v>1</v>
      </c>
      <c r="I275" s="97" t="s">
        <v>53</v>
      </c>
      <c r="J275" s="97"/>
      <c r="K275" s="97"/>
      <c r="L275" s="97"/>
      <c r="M275" s="97">
        <v>1</v>
      </c>
      <c r="N275" s="97"/>
      <c r="O275" s="157"/>
      <c r="P275" s="156" t="s">
        <v>53</v>
      </c>
      <c r="Q275" s="97" t="s">
        <v>53</v>
      </c>
      <c r="R275" s="97" t="s">
        <v>53</v>
      </c>
      <c r="S275" s="97" t="s">
        <v>53</v>
      </c>
      <c r="T275" s="97" t="s">
        <v>53</v>
      </c>
      <c r="U275" s="97" t="s">
        <v>53</v>
      </c>
      <c r="V275" s="97"/>
      <c r="W275" s="97"/>
      <c r="X275" s="97"/>
      <c r="Y275" s="97"/>
      <c r="Z275" s="97"/>
      <c r="AA275" s="157"/>
      <c r="AB275" s="156" t="s">
        <v>53</v>
      </c>
      <c r="AC275" s="97" t="s">
        <v>53</v>
      </c>
      <c r="AD275" s="97" t="s">
        <v>53</v>
      </c>
      <c r="AE275" s="97" t="s">
        <v>53</v>
      </c>
      <c r="AF275" s="97" t="s">
        <v>53</v>
      </c>
      <c r="AG275" s="97" t="s">
        <v>53</v>
      </c>
      <c r="AH275" s="97"/>
      <c r="AI275" s="97"/>
      <c r="AJ275" s="97"/>
      <c r="AK275" s="97"/>
      <c r="AL275" s="97"/>
      <c r="AM275" s="157"/>
      <c r="AN275" s="141">
        <v>1</v>
      </c>
      <c r="AO275" s="97" t="s">
        <v>53</v>
      </c>
      <c r="AP275" s="97">
        <v>1</v>
      </c>
      <c r="AQ275" s="97">
        <v>1</v>
      </c>
      <c r="AR275" s="97" t="s">
        <v>53</v>
      </c>
      <c r="AS275" s="97"/>
      <c r="AT275" s="97"/>
      <c r="AU275" s="97"/>
      <c r="AV275" s="99">
        <v>1</v>
      </c>
      <c r="AW275" s="99"/>
      <c r="AX275" s="99"/>
    </row>
    <row r="276" spans="1:50" x14ac:dyDescent="0.25">
      <c r="A276" s="97" t="s">
        <v>532</v>
      </c>
      <c r="B276" s="98" t="s">
        <v>778</v>
      </c>
      <c r="C276" s="98"/>
      <c r="D276" s="98" t="s">
        <v>533</v>
      </c>
      <c r="E276" s="156">
        <v>3</v>
      </c>
      <c r="F276" s="97">
        <v>4</v>
      </c>
      <c r="G276" s="97">
        <v>2</v>
      </c>
      <c r="H276" s="97" t="s">
        <v>53</v>
      </c>
      <c r="I276" s="100">
        <v>3</v>
      </c>
      <c r="J276" s="100">
        <v>3</v>
      </c>
      <c r="K276" s="100">
        <v>8</v>
      </c>
      <c r="L276" s="100">
        <v>4</v>
      </c>
      <c r="M276" s="100">
        <v>3</v>
      </c>
      <c r="N276" s="100">
        <v>11</v>
      </c>
      <c r="O276" s="158">
        <v>11</v>
      </c>
      <c r="P276" s="156" t="s">
        <v>53</v>
      </c>
      <c r="Q276" s="97" t="s">
        <v>53</v>
      </c>
      <c r="R276" s="97" t="s">
        <v>53</v>
      </c>
      <c r="S276" s="97" t="s">
        <v>53</v>
      </c>
      <c r="T276" s="97" t="s">
        <v>53</v>
      </c>
      <c r="U276" s="97" t="s">
        <v>53</v>
      </c>
      <c r="V276" s="97"/>
      <c r="W276" s="97"/>
      <c r="X276" s="97"/>
      <c r="Y276" s="97"/>
      <c r="Z276" s="97"/>
      <c r="AA276" s="158"/>
      <c r="AB276" s="156">
        <v>1</v>
      </c>
      <c r="AC276" s="97">
        <v>2</v>
      </c>
      <c r="AD276" s="97">
        <v>2</v>
      </c>
      <c r="AE276" s="97">
        <v>2</v>
      </c>
      <c r="AF276" s="97" t="s">
        <v>53</v>
      </c>
      <c r="AG276" s="97">
        <v>2</v>
      </c>
      <c r="AH276" s="97">
        <v>3</v>
      </c>
      <c r="AI276" s="97">
        <v>6</v>
      </c>
      <c r="AJ276" s="97"/>
      <c r="AK276" s="97">
        <v>3</v>
      </c>
      <c r="AL276" s="97">
        <v>3</v>
      </c>
      <c r="AM276" s="158">
        <v>5</v>
      </c>
      <c r="AN276" s="141">
        <v>1</v>
      </c>
      <c r="AO276" s="97">
        <v>2</v>
      </c>
      <c r="AP276" s="97" t="s">
        <v>53</v>
      </c>
      <c r="AQ276" s="97" t="s">
        <v>53</v>
      </c>
      <c r="AR276" s="100">
        <v>1</v>
      </c>
      <c r="AS276" s="100"/>
      <c r="AT276" s="100">
        <v>2</v>
      </c>
      <c r="AU276" s="97">
        <v>4</v>
      </c>
      <c r="AV276" s="99"/>
      <c r="AW276" s="99">
        <v>8</v>
      </c>
      <c r="AX276" s="147">
        <v>6</v>
      </c>
    </row>
    <row r="277" spans="1:50" x14ac:dyDescent="0.25">
      <c r="A277" s="97" t="s">
        <v>529</v>
      </c>
      <c r="B277" s="98" t="s">
        <v>778</v>
      </c>
      <c r="C277" s="98"/>
      <c r="D277" s="98" t="s">
        <v>946</v>
      </c>
      <c r="E277" s="156">
        <v>33</v>
      </c>
      <c r="F277" s="97">
        <v>8</v>
      </c>
      <c r="G277" s="97">
        <v>17</v>
      </c>
      <c r="H277" s="97">
        <v>28</v>
      </c>
      <c r="I277" s="97">
        <v>31</v>
      </c>
      <c r="J277" s="97">
        <v>26</v>
      </c>
      <c r="K277" s="97">
        <v>24</v>
      </c>
      <c r="L277" s="97">
        <v>30</v>
      </c>
      <c r="M277" s="97">
        <v>40</v>
      </c>
      <c r="N277" s="97">
        <v>41</v>
      </c>
      <c r="O277" s="157">
        <v>66</v>
      </c>
      <c r="P277" s="156">
        <v>8</v>
      </c>
      <c r="Q277" s="97">
        <v>15</v>
      </c>
      <c r="R277" s="97">
        <v>3</v>
      </c>
      <c r="S277" s="97">
        <v>9</v>
      </c>
      <c r="T277" s="97">
        <v>10</v>
      </c>
      <c r="U277" s="97">
        <v>14</v>
      </c>
      <c r="V277" s="97">
        <v>20</v>
      </c>
      <c r="W277" s="97">
        <v>15</v>
      </c>
      <c r="X277" s="97">
        <v>20</v>
      </c>
      <c r="Y277" s="97">
        <v>21</v>
      </c>
      <c r="Z277" s="97">
        <v>13</v>
      </c>
      <c r="AA277" s="157">
        <v>23</v>
      </c>
      <c r="AB277" s="156">
        <v>5</v>
      </c>
      <c r="AC277" s="97">
        <v>4</v>
      </c>
      <c r="AD277" s="97">
        <v>2</v>
      </c>
      <c r="AE277" s="97">
        <v>1</v>
      </c>
      <c r="AF277" s="97">
        <v>5</v>
      </c>
      <c r="AG277" s="97">
        <v>10</v>
      </c>
      <c r="AH277" s="97">
        <v>3</v>
      </c>
      <c r="AI277" s="97">
        <v>1</v>
      </c>
      <c r="AJ277" s="97">
        <v>4</v>
      </c>
      <c r="AK277" s="97">
        <v>11</v>
      </c>
      <c r="AL277" s="97">
        <v>16</v>
      </c>
      <c r="AM277" s="157">
        <v>15</v>
      </c>
      <c r="AN277" s="141">
        <v>14</v>
      </c>
      <c r="AO277" s="97">
        <v>3</v>
      </c>
      <c r="AP277" s="97">
        <v>7</v>
      </c>
      <c r="AQ277" s="97">
        <v>13</v>
      </c>
      <c r="AR277" s="97">
        <v>7</v>
      </c>
      <c r="AS277" s="97">
        <v>3</v>
      </c>
      <c r="AT277" s="97">
        <v>8</v>
      </c>
      <c r="AU277" s="97">
        <v>6</v>
      </c>
      <c r="AV277" s="99">
        <v>9</v>
      </c>
      <c r="AW277" s="99">
        <v>12</v>
      </c>
      <c r="AX277" s="99">
        <v>28</v>
      </c>
    </row>
    <row r="278" spans="1:50" x14ac:dyDescent="0.25">
      <c r="A278" s="101"/>
      <c r="B278" s="102" t="s">
        <v>778</v>
      </c>
      <c r="C278" s="102" t="s">
        <v>535</v>
      </c>
      <c r="D278" s="102"/>
      <c r="E278" s="159" t="s">
        <v>53</v>
      </c>
      <c r="F278" s="101" t="s">
        <v>53</v>
      </c>
      <c r="G278" s="101" t="s">
        <v>53</v>
      </c>
      <c r="H278" s="101" t="s">
        <v>53</v>
      </c>
      <c r="I278" s="112">
        <v>1</v>
      </c>
      <c r="J278" s="112">
        <v>1</v>
      </c>
      <c r="K278" s="112"/>
      <c r="L278" s="112"/>
      <c r="M278" s="112"/>
      <c r="N278" s="112"/>
      <c r="O278" s="165"/>
      <c r="P278" s="159">
        <v>2</v>
      </c>
      <c r="Q278" s="101" t="s">
        <v>53</v>
      </c>
      <c r="R278" s="101" t="s">
        <v>53</v>
      </c>
      <c r="S278" s="101" t="s">
        <v>53</v>
      </c>
      <c r="T278" s="101" t="s">
        <v>53</v>
      </c>
      <c r="U278" s="101" t="s">
        <v>53</v>
      </c>
      <c r="V278" s="101"/>
      <c r="W278" s="101"/>
      <c r="X278" s="101"/>
      <c r="Y278" s="101"/>
      <c r="Z278" s="101"/>
      <c r="AA278" s="165"/>
      <c r="AB278" s="159">
        <v>6</v>
      </c>
      <c r="AC278" s="101" t="s">
        <v>53</v>
      </c>
      <c r="AD278" s="101" t="s">
        <v>53</v>
      </c>
      <c r="AE278" s="101" t="s">
        <v>53</v>
      </c>
      <c r="AF278" s="101" t="s">
        <v>53</v>
      </c>
      <c r="AG278" s="101" t="s">
        <v>53</v>
      </c>
      <c r="AH278" s="101">
        <v>1</v>
      </c>
      <c r="AI278" s="101"/>
      <c r="AJ278" s="101"/>
      <c r="AK278" s="101"/>
      <c r="AL278" s="101"/>
      <c r="AM278" s="165"/>
      <c r="AN278" s="142" t="s">
        <v>53</v>
      </c>
      <c r="AO278" s="101" t="s">
        <v>53</v>
      </c>
      <c r="AP278" s="101" t="s">
        <v>53</v>
      </c>
      <c r="AQ278" s="101" t="s">
        <v>53</v>
      </c>
      <c r="AR278" s="112">
        <v>1</v>
      </c>
      <c r="AS278" s="112"/>
      <c r="AT278" s="112"/>
      <c r="AU278" s="101"/>
      <c r="AV278" s="103"/>
      <c r="AW278" s="103"/>
      <c r="AX278" s="150"/>
    </row>
    <row r="279" spans="1:50" x14ac:dyDescent="0.25">
      <c r="A279" s="97" t="s">
        <v>536</v>
      </c>
      <c r="B279" s="98" t="s">
        <v>778</v>
      </c>
      <c r="C279" s="98"/>
      <c r="D279" s="98" t="s">
        <v>814</v>
      </c>
      <c r="E279" s="156">
        <v>6</v>
      </c>
      <c r="F279" s="97">
        <v>4</v>
      </c>
      <c r="G279" s="97">
        <v>2</v>
      </c>
      <c r="H279" s="97">
        <v>1</v>
      </c>
      <c r="I279" s="100">
        <v>1</v>
      </c>
      <c r="J279" s="100">
        <v>5</v>
      </c>
      <c r="K279" s="100">
        <v>4</v>
      </c>
      <c r="L279" s="100">
        <v>6</v>
      </c>
      <c r="M279" s="100">
        <v>8</v>
      </c>
      <c r="N279" s="100">
        <v>4</v>
      </c>
      <c r="O279" s="158">
        <v>8</v>
      </c>
      <c r="P279" s="156" t="s">
        <v>53</v>
      </c>
      <c r="Q279" s="97" t="s">
        <v>53</v>
      </c>
      <c r="R279" s="97" t="s">
        <v>53</v>
      </c>
      <c r="S279" s="97" t="s">
        <v>53</v>
      </c>
      <c r="T279" s="97" t="s">
        <v>53</v>
      </c>
      <c r="U279" s="97" t="s">
        <v>53</v>
      </c>
      <c r="V279" s="97"/>
      <c r="W279" s="97"/>
      <c r="X279" s="97"/>
      <c r="Y279" s="97"/>
      <c r="Z279" s="97"/>
      <c r="AA279" s="158"/>
      <c r="AB279" s="156" t="s">
        <v>53</v>
      </c>
      <c r="AC279" s="97" t="s">
        <v>53</v>
      </c>
      <c r="AD279" s="97" t="s">
        <v>53</v>
      </c>
      <c r="AE279" s="97" t="s">
        <v>53</v>
      </c>
      <c r="AF279" s="97" t="s">
        <v>53</v>
      </c>
      <c r="AG279" s="97" t="s">
        <v>53</v>
      </c>
      <c r="AH279" s="97"/>
      <c r="AI279" s="97"/>
      <c r="AJ279" s="97"/>
      <c r="AK279" s="97"/>
      <c r="AL279" s="97"/>
      <c r="AM279" s="158"/>
      <c r="AN279" s="141">
        <v>6</v>
      </c>
      <c r="AO279" s="97">
        <v>4</v>
      </c>
      <c r="AP279" s="97">
        <v>2</v>
      </c>
      <c r="AQ279" s="97">
        <v>1</v>
      </c>
      <c r="AR279" s="97">
        <v>1</v>
      </c>
      <c r="AS279" s="97">
        <v>10</v>
      </c>
      <c r="AT279" s="97">
        <v>4</v>
      </c>
      <c r="AU279" s="97">
        <v>6</v>
      </c>
      <c r="AV279" s="99">
        <v>8</v>
      </c>
      <c r="AW279" s="99">
        <v>4</v>
      </c>
      <c r="AX279" s="147">
        <v>8</v>
      </c>
    </row>
    <row r="280" spans="1:50" x14ac:dyDescent="0.25">
      <c r="A280" s="97" t="s">
        <v>538</v>
      </c>
      <c r="B280" s="98" t="s">
        <v>778</v>
      </c>
      <c r="C280" s="98"/>
      <c r="D280" s="98" t="s">
        <v>539</v>
      </c>
      <c r="E280" s="156" t="s">
        <v>53</v>
      </c>
      <c r="F280" s="97" t="s">
        <v>53</v>
      </c>
      <c r="G280" s="97" t="s">
        <v>53</v>
      </c>
      <c r="H280" s="97" t="s">
        <v>53</v>
      </c>
      <c r="I280" s="97" t="s">
        <v>53</v>
      </c>
      <c r="J280" s="97"/>
      <c r="K280" s="97"/>
      <c r="L280" s="97"/>
      <c r="M280" s="97"/>
      <c r="N280" s="97"/>
      <c r="O280" s="157"/>
      <c r="P280" s="156" t="s">
        <v>53</v>
      </c>
      <c r="Q280" s="97" t="s">
        <v>53</v>
      </c>
      <c r="R280" s="97" t="s">
        <v>53</v>
      </c>
      <c r="S280" s="97" t="s">
        <v>53</v>
      </c>
      <c r="T280" s="97" t="s">
        <v>53</v>
      </c>
      <c r="U280" s="97" t="s">
        <v>53</v>
      </c>
      <c r="V280" s="97"/>
      <c r="W280" s="97"/>
      <c r="X280" s="97"/>
      <c r="Y280" s="97"/>
      <c r="Z280" s="97"/>
      <c r="AA280" s="157"/>
      <c r="AB280" s="156" t="s">
        <v>53</v>
      </c>
      <c r="AC280" s="97" t="s">
        <v>53</v>
      </c>
      <c r="AD280" s="97" t="s">
        <v>53</v>
      </c>
      <c r="AE280" s="97" t="s">
        <v>53</v>
      </c>
      <c r="AF280" s="97" t="s">
        <v>53</v>
      </c>
      <c r="AG280" s="97" t="s">
        <v>53</v>
      </c>
      <c r="AH280" s="97"/>
      <c r="AI280" s="97"/>
      <c r="AJ280" s="97"/>
      <c r="AK280" s="97"/>
      <c r="AL280" s="97"/>
      <c r="AM280" s="157"/>
      <c r="AN280" s="141" t="s">
        <v>53</v>
      </c>
      <c r="AO280" s="97" t="s">
        <v>53</v>
      </c>
      <c r="AP280" s="97" t="s">
        <v>53</v>
      </c>
      <c r="AQ280" s="97" t="s">
        <v>53</v>
      </c>
      <c r="AR280" s="97" t="s">
        <v>53</v>
      </c>
      <c r="AS280" s="97"/>
      <c r="AT280" s="97"/>
      <c r="AU280" s="97"/>
      <c r="AV280" s="99"/>
      <c r="AW280" s="99"/>
      <c r="AX280" s="99"/>
    </row>
    <row r="281" spans="1:50" x14ac:dyDescent="0.25">
      <c r="A281" s="97" t="s">
        <v>540</v>
      </c>
      <c r="B281" s="98" t="s">
        <v>778</v>
      </c>
      <c r="C281" s="98"/>
      <c r="D281" s="98" t="s">
        <v>541</v>
      </c>
      <c r="E281" s="156" t="s">
        <v>53</v>
      </c>
      <c r="F281" s="97">
        <v>1</v>
      </c>
      <c r="G281" s="97" t="s">
        <v>53</v>
      </c>
      <c r="H281" s="97" t="s">
        <v>53</v>
      </c>
      <c r="I281" s="97" t="s">
        <v>53</v>
      </c>
      <c r="J281" s="97">
        <v>1</v>
      </c>
      <c r="K281" s="97">
        <v>2</v>
      </c>
      <c r="L281" s="97">
        <v>1</v>
      </c>
      <c r="M281" s="97">
        <v>2</v>
      </c>
      <c r="N281" s="97">
        <v>1</v>
      </c>
      <c r="O281" s="157">
        <v>4</v>
      </c>
      <c r="P281" s="156" t="s">
        <v>53</v>
      </c>
      <c r="Q281" s="97" t="s">
        <v>53</v>
      </c>
      <c r="R281" s="97" t="s">
        <v>53</v>
      </c>
      <c r="S281" s="97" t="s">
        <v>53</v>
      </c>
      <c r="T281" s="97" t="s">
        <v>53</v>
      </c>
      <c r="U281" s="97" t="s">
        <v>53</v>
      </c>
      <c r="V281" s="97"/>
      <c r="W281" s="97"/>
      <c r="X281" s="97"/>
      <c r="Y281" s="97"/>
      <c r="Z281" s="97"/>
      <c r="AA281" s="157"/>
      <c r="AB281" s="156" t="s">
        <v>53</v>
      </c>
      <c r="AC281" s="97" t="s">
        <v>53</v>
      </c>
      <c r="AD281" s="97" t="s">
        <v>53</v>
      </c>
      <c r="AE281" s="97" t="s">
        <v>53</v>
      </c>
      <c r="AF281" s="97" t="s">
        <v>53</v>
      </c>
      <c r="AG281" s="97" t="s">
        <v>53</v>
      </c>
      <c r="AH281" s="97">
        <v>1</v>
      </c>
      <c r="AI281" s="97">
        <v>2</v>
      </c>
      <c r="AJ281" s="97">
        <v>1</v>
      </c>
      <c r="AK281" s="97">
        <v>1</v>
      </c>
      <c r="AL281" s="97">
        <v>1</v>
      </c>
      <c r="AM281" s="157">
        <v>4</v>
      </c>
      <c r="AN281" s="141" t="s">
        <v>53</v>
      </c>
      <c r="AO281" s="97">
        <v>1</v>
      </c>
      <c r="AP281" s="97" t="s">
        <v>53</v>
      </c>
      <c r="AQ281" s="97" t="s">
        <v>53</v>
      </c>
      <c r="AR281" s="97" t="s">
        <v>53</v>
      </c>
      <c r="AS281" s="97"/>
      <c r="AT281" s="97"/>
      <c r="AU281" s="97"/>
      <c r="AV281" s="99">
        <v>1</v>
      </c>
      <c r="AW281" s="99"/>
      <c r="AX281" s="99"/>
    </row>
    <row r="282" spans="1:50" x14ac:dyDescent="0.25">
      <c r="A282" s="97" t="s">
        <v>542</v>
      </c>
      <c r="B282" s="98" t="s">
        <v>778</v>
      </c>
      <c r="C282" s="98"/>
      <c r="D282" s="98" t="s">
        <v>543</v>
      </c>
      <c r="E282" s="156">
        <v>1</v>
      </c>
      <c r="F282" s="97">
        <v>1</v>
      </c>
      <c r="G282" s="97" t="s">
        <v>53</v>
      </c>
      <c r="H282" s="97" t="s">
        <v>53</v>
      </c>
      <c r="I282" s="100">
        <v>1</v>
      </c>
      <c r="J282" s="100"/>
      <c r="K282" s="100">
        <v>1</v>
      </c>
      <c r="L282" s="100">
        <v>1</v>
      </c>
      <c r="M282" s="100">
        <v>2</v>
      </c>
      <c r="N282" s="100">
        <v>1</v>
      </c>
      <c r="O282" s="158"/>
      <c r="P282" s="156" t="s">
        <v>53</v>
      </c>
      <c r="Q282" s="97" t="s">
        <v>53</v>
      </c>
      <c r="R282" s="97" t="s">
        <v>53</v>
      </c>
      <c r="S282" s="97" t="s">
        <v>53</v>
      </c>
      <c r="T282" s="97" t="s">
        <v>53</v>
      </c>
      <c r="U282" s="97" t="s">
        <v>53</v>
      </c>
      <c r="V282" s="97"/>
      <c r="W282" s="97"/>
      <c r="X282" s="97"/>
      <c r="Y282" s="97"/>
      <c r="Z282" s="97"/>
      <c r="AA282" s="158"/>
      <c r="AB282" s="156" t="s">
        <v>53</v>
      </c>
      <c r="AC282" s="97" t="s">
        <v>53</v>
      </c>
      <c r="AD282" s="97">
        <v>1</v>
      </c>
      <c r="AE282" s="97" t="s">
        <v>53</v>
      </c>
      <c r="AF282" s="97" t="s">
        <v>53</v>
      </c>
      <c r="AG282" s="97" t="s">
        <v>53</v>
      </c>
      <c r="AH282" s="97"/>
      <c r="AI282" s="97"/>
      <c r="AJ282" s="97">
        <v>1</v>
      </c>
      <c r="AK282" s="97">
        <v>2</v>
      </c>
      <c r="AL282" s="97">
        <v>1</v>
      </c>
      <c r="AM282" s="158"/>
      <c r="AN282" s="141">
        <v>1</v>
      </c>
      <c r="AO282" s="97" t="s">
        <v>53</v>
      </c>
      <c r="AP282" s="97" t="s">
        <v>53</v>
      </c>
      <c r="AQ282" s="97" t="s">
        <v>53</v>
      </c>
      <c r="AR282" s="100">
        <v>1</v>
      </c>
      <c r="AS282" s="100"/>
      <c r="AT282" s="100">
        <v>1</v>
      </c>
      <c r="AU282" s="97"/>
      <c r="AV282" s="99"/>
      <c r="AW282" s="99"/>
      <c r="AX282" s="147"/>
    </row>
    <row r="283" spans="1:50" x14ac:dyDescent="0.25">
      <c r="A283" s="97" t="s">
        <v>544</v>
      </c>
      <c r="B283" s="98" t="s">
        <v>778</v>
      </c>
      <c r="C283" s="98"/>
      <c r="D283" s="98" t="s">
        <v>545</v>
      </c>
      <c r="E283" s="156">
        <v>4</v>
      </c>
      <c r="F283" s="97">
        <v>6</v>
      </c>
      <c r="G283" s="97">
        <v>8</v>
      </c>
      <c r="H283" s="97" t="s">
        <v>53</v>
      </c>
      <c r="I283" s="100">
        <v>1</v>
      </c>
      <c r="J283" s="100"/>
      <c r="K283" s="100"/>
      <c r="L283" s="100"/>
      <c r="M283" s="100"/>
      <c r="N283" s="100"/>
      <c r="O283" s="158">
        <v>3</v>
      </c>
      <c r="P283" s="156">
        <v>1</v>
      </c>
      <c r="Q283" s="97">
        <v>1</v>
      </c>
      <c r="R283" s="97">
        <v>2</v>
      </c>
      <c r="S283" s="97" t="s">
        <v>53</v>
      </c>
      <c r="T283" s="97" t="s">
        <v>53</v>
      </c>
      <c r="U283" s="97" t="s">
        <v>53</v>
      </c>
      <c r="V283" s="97"/>
      <c r="W283" s="97"/>
      <c r="X283" s="97"/>
      <c r="Y283" s="97"/>
      <c r="Z283" s="97"/>
      <c r="AA283" s="158"/>
      <c r="AB283" s="156">
        <v>5</v>
      </c>
      <c r="AC283" s="97">
        <v>3</v>
      </c>
      <c r="AD283" s="97">
        <v>3</v>
      </c>
      <c r="AE283" s="97">
        <v>4</v>
      </c>
      <c r="AF283" s="97" t="s">
        <v>53</v>
      </c>
      <c r="AG283" s="97" t="s">
        <v>53</v>
      </c>
      <c r="AH283" s="97"/>
      <c r="AI283" s="97"/>
      <c r="AJ283" s="97"/>
      <c r="AK283" s="97"/>
      <c r="AL283" s="97"/>
      <c r="AM283" s="158">
        <v>2</v>
      </c>
      <c r="AN283" s="141" t="s">
        <v>53</v>
      </c>
      <c r="AO283" s="97">
        <v>1</v>
      </c>
      <c r="AP283" s="97">
        <v>4</v>
      </c>
      <c r="AQ283" s="97" t="s">
        <v>53</v>
      </c>
      <c r="AR283" s="100">
        <v>1</v>
      </c>
      <c r="AS283" s="100"/>
      <c r="AT283" s="100"/>
      <c r="AU283" s="97"/>
      <c r="AV283" s="99"/>
      <c r="AW283" s="99"/>
      <c r="AX283" s="147">
        <v>1</v>
      </c>
    </row>
    <row r="284" spans="1:50" x14ac:dyDescent="0.25">
      <c r="A284" s="97" t="s">
        <v>546</v>
      </c>
      <c r="B284" s="98" t="s">
        <v>778</v>
      </c>
      <c r="C284" s="98"/>
      <c r="D284" s="98" t="s">
        <v>547</v>
      </c>
      <c r="E284" s="156">
        <v>7</v>
      </c>
      <c r="F284" s="97">
        <v>9</v>
      </c>
      <c r="G284" s="97">
        <v>6</v>
      </c>
      <c r="H284" s="97">
        <v>7</v>
      </c>
      <c r="I284" s="100">
        <v>10</v>
      </c>
      <c r="J284" s="100">
        <v>8</v>
      </c>
      <c r="K284" s="100">
        <v>8</v>
      </c>
      <c r="L284" s="100">
        <v>7</v>
      </c>
      <c r="M284" s="100">
        <v>5</v>
      </c>
      <c r="N284" s="100">
        <v>4</v>
      </c>
      <c r="O284" s="158">
        <v>11</v>
      </c>
      <c r="P284" s="156">
        <v>1</v>
      </c>
      <c r="Q284" s="97">
        <v>2</v>
      </c>
      <c r="R284" s="97">
        <v>1</v>
      </c>
      <c r="S284" s="97">
        <v>1</v>
      </c>
      <c r="T284" s="97">
        <v>2</v>
      </c>
      <c r="U284" s="97">
        <v>3</v>
      </c>
      <c r="V284" s="97">
        <v>1</v>
      </c>
      <c r="W284" s="97">
        <v>3</v>
      </c>
      <c r="X284" s="97">
        <v>4</v>
      </c>
      <c r="Y284" s="97"/>
      <c r="Z284" s="97"/>
      <c r="AA284" s="158"/>
      <c r="AB284" s="156">
        <v>1</v>
      </c>
      <c r="AC284" s="97">
        <v>1</v>
      </c>
      <c r="AD284" s="97">
        <v>2</v>
      </c>
      <c r="AE284" s="97" t="s">
        <v>53</v>
      </c>
      <c r="AF284" s="97">
        <v>2</v>
      </c>
      <c r="AG284" s="97">
        <v>2</v>
      </c>
      <c r="AH284" s="97"/>
      <c r="AI284" s="97">
        <v>4</v>
      </c>
      <c r="AJ284" s="97">
        <v>1</v>
      </c>
      <c r="AK284" s="97">
        <v>3</v>
      </c>
      <c r="AL284" s="97">
        <v>4</v>
      </c>
      <c r="AM284" s="158">
        <v>6</v>
      </c>
      <c r="AN284" s="141">
        <v>4</v>
      </c>
      <c r="AO284" s="97">
        <v>6</v>
      </c>
      <c r="AP284" s="97">
        <v>5</v>
      </c>
      <c r="AQ284" s="97">
        <v>3</v>
      </c>
      <c r="AR284" s="97">
        <v>5</v>
      </c>
      <c r="AS284" s="97">
        <v>7</v>
      </c>
      <c r="AT284" s="97">
        <v>1</v>
      </c>
      <c r="AU284" s="97">
        <v>2</v>
      </c>
      <c r="AV284" s="99">
        <v>2</v>
      </c>
      <c r="AW284" s="99"/>
      <c r="AX284" s="147">
        <v>5</v>
      </c>
    </row>
    <row r="285" spans="1:50" x14ac:dyDescent="0.25">
      <c r="A285" s="101"/>
      <c r="B285" s="102" t="s">
        <v>778</v>
      </c>
      <c r="C285" s="102" t="s">
        <v>548</v>
      </c>
      <c r="D285" s="102"/>
      <c r="E285" s="159" t="s">
        <v>53</v>
      </c>
      <c r="F285" s="101">
        <v>2</v>
      </c>
      <c r="G285" s="101" t="s">
        <v>53</v>
      </c>
      <c r="H285" s="101" t="s">
        <v>53</v>
      </c>
      <c r="I285" s="112">
        <v>2</v>
      </c>
      <c r="J285" s="112">
        <v>1</v>
      </c>
      <c r="K285" s="112"/>
      <c r="L285" s="112">
        <v>1</v>
      </c>
      <c r="M285" s="112"/>
      <c r="N285" s="112"/>
      <c r="O285" s="165"/>
      <c r="P285" s="159">
        <v>4</v>
      </c>
      <c r="Q285" s="101" t="s">
        <v>53</v>
      </c>
      <c r="R285" s="101" t="s">
        <v>53</v>
      </c>
      <c r="S285" s="101" t="s">
        <v>53</v>
      </c>
      <c r="T285" s="101" t="s">
        <v>53</v>
      </c>
      <c r="U285" s="101" t="s">
        <v>53</v>
      </c>
      <c r="V285" s="101"/>
      <c r="W285" s="101"/>
      <c r="X285" s="101"/>
      <c r="Y285" s="101"/>
      <c r="Z285" s="101"/>
      <c r="AA285" s="165"/>
      <c r="AB285" s="159">
        <v>7</v>
      </c>
      <c r="AC285" s="101" t="s">
        <v>53</v>
      </c>
      <c r="AD285" s="101">
        <v>1</v>
      </c>
      <c r="AE285" s="101" t="s">
        <v>53</v>
      </c>
      <c r="AF285" s="101" t="s">
        <v>53</v>
      </c>
      <c r="AG285" s="112">
        <v>2</v>
      </c>
      <c r="AH285" s="112">
        <v>1</v>
      </c>
      <c r="AI285" s="112"/>
      <c r="AJ285" s="112"/>
      <c r="AK285" s="112"/>
      <c r="AL285" s="112"/>
      <c r="AM285" s="165"/>
      <c r="AN285" s="142" t="s">
        <v>53</v>
      </c>
      <c r="AO285" s="101">
        <v>1</v>
      </c>
      <c r="AP285" s="101" t="s">
        <v>53</v>
      </c>
      <c r="AQ285" s="101" t="s">
        <v>53</v>
      </c>
      <c r="AR285" s="101" t="s">
        <v>53</v>
      </c>
      <c r="AS285" s="101"/>
      <c r="AT285" s="101"/>
      <c r="AU285" s="101">
        <v>1</v>
      </c>
      <c r="AV285" s="103"/>
      <c r="AW285" s="103"/>
      <c r="AX285" s="150"/>
    </row>
    <row r="286" spans="1:50" x14ac:dyDescent="0.25">
      <c r="A286" s="97" t="s">
        <v>549</v>
      </c>
      <c r="B286" s="98" t="s">
        <v>778</v>
      </c>
      <c r="C286" s="98"/>
      <c r="D286" s="98" t="s">
        <v>815</v>
      </c>
      <c r="E286" s="156">
        <v>8</v>
      </c>
      <c r="F286" s="97">
        <v>6</v>
      </c>
      <c r="G286" s="97">
        <v>5</v>
      </c>
      <c r="H286" s="97">
        <v>6</v>
      </c>
      <c r="I286" s="100">
        <v>3</v>
      </c>
      <c r="J286" s="100">
        <v>7</v>
      </c>
      <c r="K286" s="100">
        <v>12</v>
      </c>
      <c r="L286" s="100">
        <v>4</v>
      </c>
      <c r="M286" s="100">
        <v>10</v>
      </c>
      <c r="N286" s="100">
        <v>13</v>
      </c>
      <c r="O286" s="158">
        <v>8</v>
      </c>
      <c r="P286" s="156">
        <v>4</v>
      </c>
      <c r="Q286" s="97">
        <v>5</v>
      </c>
      <c r="R286" s="97">
        <v>4</v>
      </c>
      <c r="S286" s="97">
        <v>1</v>
      </c>
      <c r="T286" s="97">
        <v>2</v>
      </c>
      <c r="U286" s="97">
        <v>1</v>
      </c>
      <c r="V286" s="97">
        <v>5</v>
      </c>
      <c r="W286" s="97">
        <v>6</v>
      </c>
      <c r="X286" s="97">
        <v>2</v>
      </c>
      <c r="Y286" s="97">
        <v>3</v>
      </c>
      <c r="Z286" s="97">
        <v>9</v>
      </c>
      <c r="AA286" s="158">
        <v>5</v>
      </c>
      <c r="AB286" s="156">
        <v>1</v>
      </c>
      <c r="AC286" s="97" t="s">
        <v>53</v>
      </c>
      <c r="AD286" s="97" t="s">
        <v>53</v>
      </c>
      <c r="AE286" s="97">
        <v>1</v>
      </c>
      <c r="AF286" s="97">
        <v>2</v>
      </c>
      <c r="AG286" s="97">
        <v>1</v>
      </c>
      <c r="AH286" s="97"/>
      <c r="AI286" s="97"/>
      <c r="AJ286" s="97">
        <v>1</v>
      </c>
      <c r="AK286" s="97"/>
      <c r="AL286" s="97">
        <v>1</v>
      </c>
      <c r="AM286" s="158"/>
      <c r="AN286" s="141">
        <v>3</v>
      </c>
      <c r="AO286" s="97">
        <v>2</v>
      </c>
      <c r="AP286" s="97">
        <v>3</v>
      </c>
      <c r="AQ286" s="97">
        <v>2</v>
      </c>
      <c r="AR286" s="97">
        <v>1</v>
      </c>
      <c r="AS286" s="97">
        <v>2</v>
      </c>
      <c r="AT286" s="97">
        <v>6</v>
      </c>
      <c r="AU286" s="97">
        <v>1</v>
      </c>
      <c r="AV286" s="99">
        <v>7</v>
      </c>
      <c r="AW286" s="99">
        <v>3</v>
      </c>
      <c r="AX286" s="147">
        <v>3</v>
      </c>
    </row>
    <row r="287" spans="1:50" x14ac:dyDescent="0.25">
      <c r="A287" s="97" t="s">
        <v>551</v>
      </c>
      <c r="B287" s="98" t="s">
        <v>778</v>
      </c>
      <c r="C287" s="98"/>
      <c r="D287" s="98" t="s">
        <v>552</v>
      </c>
      <c r="E287" s="156" t="s">
        <v>53</v>
      </c>
      <c r="F287" s="97" t="s">
        <v>53</v>
      </c>
      <c r="G287" s="97" t="s">
        <v>53</v>
      </c>
      <c r="H287" s="97" t="s">
        <v>53</v>
      </c>
      <c r="I287" s="100">
        <v>1</v>
      </c>
      <c r="J287" s="100"/>
      <c r="K287" s="100">
        <v>1</v>
      </c>
      <c r="L287" s="100"/>
      <c r="M287" s="100"/>
      <c r="N287" s="100"/>
      <c r="O287" s="158">
        <v>2</v>
      </c>
      <c r="P287" s="156" t="s">
        <v>53</v>
      </c>
      <c r="Q287" s="97" t="s">
        <v>53</v>
      </c>
      <c r="R287" s="97" t="s">
        <v>53</v>
      </c>
      <c r="S287" s="97" t="s">
        <v>53</v>
      </c>
      <c r="T287" s="97" t="s">
        <v>53</v>
      </c>
      <c r="U287" s="97" t="s">
        <v>53</v>
      </c>
      <c r="V287" s="97"/>
      <c r="W287" s="97"/>
      <c r="X287" s="97"/>
      <c r="Y287" s="97"/>
      <c r="Z287" s="97"/>
      <c r="AA287" s="158"/>
      <c r="AB287" s="156" t="s">
        <v>53</v>
      </c>
      <c r="AC287" s="97" t="s">
        <v>53</v>
      </c>
      <c r="AD287" s="97" t="s">
        <v>53</v>
      </c>
      <c r="AE287" s="97" t="s">
        <v>53</v>
      </c>
      <c r="AF287" s="97" t="s">
        <v>53</v>
      </c>
      <c r="AG287" s="100">
        <v>1</v>
      </c>
      <c r="AH287" s="100"/>
      <c r="AI287" s="100">
        <v>1</v>
      </c>
      <c r="AJ287" s="100"/>
      <c r="AK287" s="100"/>
      <c r="AL287" s="100"/>
      <c r="AM287" s="158">
        <v>1</v>
      </c>
      <c r="AN287" s="141" t="s">
        <v>53</v>
      </c>
      <c r="AO287" s="97" t="s">
        <v>53</v>
      </c>
      <c r="AP287" s="97" t="s">
        <v>53</v>
      </c>
      <c r="AQ287" s="97" t="s">
        <v>53</v>
      </c>
      <c r="AR287" s="97" t="s">
        <v>53</v>
      </c>
      <c r="AS287" s="97"/>
      <c r="AT287" s="97"/>
      <c r="AU287" s="97"/>
      <c r="AV287" s="99"/>
      <c r="AW287" s="99"/>
      <c r="AX287" s="147">
        <v>1</v>
      </c>
    </row>
    <row r="288" spans="1:50" x14ac:dyDescent="0.25">
      <c r="A288" s="97" t="s">
        <v>553</v>
      </c>
      <c r="B288" s="98" t="s">
        <v>778</v>
      </c>
      <c r="C288" s="98"/>
      <c r="D288" s="98" t="s">
        <v>554</v>
      </c>
      <c r="E288" s="156" t="s">
        <v>53</v>
      </c>
      <c r="F288" s="97" t="s">
        <v>53</v>
      </c>
      <c r="G288" s="97" t="s">
        <v>53</v>
      </c>
      <c r="H288" s="97" t="s">
        <v>53</v>
      </c>
      <c r="I288" s="97" t="s">
        <v>53</v>
      </c>
      <c r="J288" s="97"/>
      <c r="K288" s="97">
        <v>2</v>
      </c>
      <c r="L288" s="97">
        <v>4</v>
      </c>
      <c r="M288" s="97">
        <v>1</v>
      </c>
      <c r="N288" s="97">
        <v>6</v>
      </c>
      <c r="O288" s="157">
        <v>3</v>
      </c>
      <c r="P288" s="156" t="s">
        <v>53</v>
      </c>
      <c r="Q288" s="97" t="s">
        <v>53</v>
      </c>
      <c r="R288" s="97" t="s">
        <v>53</v>
      </c>
      <c r="S288" s="97" t="s">
        <v>53</v>
      </c>
      <c r="T288" s="97" t="s">
        <v>53</v>
      </c>
      <c r="U288" s="97" t="s">
        <v>53</v>
      </c>
      <c r="V288" s="97"/>
      <c r="W288" s="97"/>
      <c r="X288" s="97"/>
      <c r="Y288" s="97"/>
      <c r="Z288" s="97"/>
      <c r="AA288" s="157"/>
      <c r="AB288" s="156" t="s">
        <v>53</v>
      </c>
      <c r="AC288" s="97" t="s">
        <v>53</v>
      </c>
      <c r="AD288" s="97" t="s">
        <v>53</v>
      </c>
      <c r="AE288" s="97" t="s">
        <v>53</v>
      </c>
      <c r="AF288" s="97" t="s">
        <v>53</v>
      </c>
      <c r="AG288" s="97" t="s">
        <v>53</v>
      </c>
      <c r="AH288" s="97"/>
      <c r="AI288" s="97"/>
      <c r="AJ288" s="97"/>
      <c r="AK288" s="97"/>
      <c r="AL288" s="97"/>
      <c r="AM288" s="157"/>
      <c r="AN288" s="141" t="s">
        <v>53</v>
      </c>
      <c r="AO288" s="97" t="s">
        <v>53</v>
      </c>
      <c r="AP288" s="97" t="s">
        <v>53</v>
      </c>
      <c r="AQ288" s="97" t="s">
        <v>53</v>
      </c>
      <c r="AR288" s="97" t="s">
        <v>53</v>
      </c>
      <c r="AS288" s="97"/>
      <c r="AT288" s="97">
        <v>2</v>
      </c>
      <c r="AU288" s="97">
        <v>4</v>
      </c>
      <c r="AV288" s="99">
        <v>1</v>
      </c>
      <c r="AW288" s="99">
        <v>6</v>
      </c>
      <c r="AX288" s="99">
        <v>3</v>
      </c>
    </row>
    <row r="289" spans="1:50" x14ac:dyDescent="0.25">
      <c r="A289" s="97" t="s">
        <v>555</v>
      </c>
      <c r="B289" s="98" t="s">
        <v>778</v>
      </c>
      <c r="C289" s="98"/>
      <c r="D289" s="98" t="s">
        <v>556</v>
      </c>
      <c r="E289" s="156" t="s">
        <v>53</v>
      </c>
      <c r="F289" s="97" t="s">
        <v>53</v>
      </c>
      <c r="G289" s="97" t="s">
        <v>53</v>
      </c>
      <c r="H289" s="97" t="s">
        <v>53</v>
      </c>
      <c r="I289" s="97" t="s">
        <v>53</v>
      </c>
      <c r="J289" s="97"/>
      <c r="K289" s="97"/>
      <c r="L289" s="104" t="s">
        <v>903</v>
      </c>
      <c r="M289" s="104" t="s">
        <v>903</v>
      </c>
      <c r="N289" s="104" t="s">
        <v>903</v>
      </c>
      <c r="O289" s="161" t="s">
        <v>903</v>
      </c>
      <c r="P289" s="156" t="s">
        <v>53</v>
      </c>
      <c r="Q289" s="97" t="s">
        <v>53</v>
      </c>
      <c r="R289" s="97" t="s">
        <v>53</v>
      </c>
      <c r="S289" s="97" t="s">
        <v>53</v>
      </c>
      <c r="T289" s="97" t="s">
        <v>53</v>
      </c>
      <c r="U289" s="97" t="s">
        <v>53</v>
      </c>
      <c r="V289" s="97"/>
      <c r="W289" s="97"/>
      <c r="X289" s="104" t="s">
        <v>903</v>
      </c>
      <c r="Y289" s="104" t="s">
        <v>903</v>
      </c>
      <c r="Z289" s="104" t="s">
        <v>903</v>
      </c>
      <c r="AA289" s="161" t="s">
        <v>903</v>
      </c>
      <c r="AB289" s="156" t="s">
        <v>53</v>
      </c>
      <c r="AC289" s="97" t="s">
        <v>53</v>
      </c>
      <c r="AD289" s="97" t="s">
        <v>53</v>
      </c>
      <c r="AE289" s="97" t="s">
        <v>53</v>
      </c>
      <c r="AF289" s="97" t="s">
        <v>53</v>
      </c>
      <c r="AG289" s="97" t="s">
        <v>53</v>
      </c>
      <c r="AH289" s="97"/>
      <c r="AI289" s="97"/>
      <c r="AJ289" s="104" t="s">
        <v>903</v>
      </c>
      <c r="AK289" s="104" t="s">
        <v>903</v>
      </c>
      <c r="AL289" s="104" t="s">
        <v>903</v>
      </c>
      <c r="AM289" s="161" t="s">
        <v>903</v>
      </c>
      <c r="AN289" s="141" t="s">
        <v>53</v>
      </c>
      <c r="AO289" s="97" t="s">
        <v>53</v>
      </c>
      <c r="AP289" s="97" t="s">
        <v>53</v>
      </c>
      <c r="AQ289" s="97" t="s">
        <v>53</v>
      </c>
      <c r="AR289" s="97" t="s">
        <v>53</v>
      </c>
      <c r="AS289" s="97"/>
      <c r="AT289" s="97"/>
      <c r="AU289" s="104" t="s">
        <v>903</v>
      </c>
      <c r="AV289" s="105" t="s">
        <v>903</v>
      </c>
      <c r="AW289" s="105" t="s">
        <v>903</v>
      </c>
      <c r="AX289" s="105" t="s">
        <v>903</v>
      </c>
    </row>
    <row r="290" spans="1:50" x14ac:dyDescent="0.25">
      <c r="A290" s="97" t="s">
        <v>557</v>
      </c>
      <c r="B290" s="98" t="s">
        <v>778</v>
      </c>
      <c r="C290" s="98"/>
      <c r="D290" s="98" t="s">
        <v>558</v>
      </c>
      <c r="E290" s="156" t="s">
        <v>53</v>
      </c>
      <c r="F290" s="97" t="s">
        <v>53</v>
      </c>
      <c r="G290" s="97">
        <v>4</v>
      </c>
      <c r="H290" s="97">
        <v>3</v>
      </c>
      <c r="I290" s="100">
        <v>2</v>
      </c>
      <c r="J290" s="100"/>
      <c r="K290" s="100"/>
      <c r="L290" s="100">
        <v>1</v>
      </c>
      <c r="M290" s="100"/>
      <c r="N290" s="100"/>
      <c r="O290" s="158">
        <v>1</v>
      </c>
      <c r="P290" s="156" t="s">
        <v>53</v>
      </c>
      <c r="Q290" s="97" t="s">
        <v>53</v>
      </c>
      <c r="R290" s="97" t="s">
        <v>53</v>
      </c>
      <c r="S290" s="97" t="s">
        <v>53</v>
      </c>
      <c r="T290" s="97" t="s">
        <v>53</v>
      </c>
      <c r="U290" s="97" t="s">
        <v>53</v>
      </c>
      <c r="V290" s="97"/>
      <c r="W290" s="97"/>
      <c r="X290" s="97"/>
      <c r="Y290" s="97"/>
      <c r="Z290" s="97"/>
      <c r="AA290" s="158"/>
      <c r="AB290" s="156" t="s">
        <v>53</v>
      </c>
      <c r="AC290" s="97" t="s">
        <v>53</v>
      </c>
      <c r="AD290" s="97" t="s">
        <v>53</v>
      </c>
      <c r="AE290" s="97" t="s">
        <v>53</v>
      </c>
      <c r="AF290" s="97" t="s">
        <v>53</v>
      </c>
      <c r="AG290" s="97" t="s">
        <v>53</v>
      </c>
      <c r="AH290" s="97"/>
      <c r="AI290" s="97"/>
      <c r="AJ290" s="97"/>
      <c r="AK290" s="97"/>
      <c r="AL290" s="97"/>
      <c r="AM290" s="158">
        <v>1</v>
      </c>
      <c r="AN290" s="141" t="s">
        <v>53</v>
      </c>
      <c r="AO290" s="97" t="s">
        <v>53</v>
      </c>
      <c r="AP290" s="97">
        <v>4</v>
      </c>
      <c r="AQ290" s="97">
        <v>3</v>
      </c>
      <c r="AR290" s="100">
        <v>2</v>
      </c>
      <c r="AS290" s="100"/>
      <c r="AT290" s="100"/>
      <c r="AU290" s="97">
        <v>1</v>
      </c>
      <c r="AV290" s="99"/>
      <c r="AW290" s="99"/>
      <c r="AX290" s="147"/>
    </row>
    <row r="291" spans="1:50" x14ac:dyDescent="0.25">
      <c r="A291" s="97" t="s">
        <v>559</v>
      </c>
      <c r="B291" s="98" t="s">
        <v>778</v>
      </c>
      <c r="C291" s="98"/>
      <c r="D291" s="98" t="s">
        <v>947</v>
      </c>
      <c r="E291" s="156">
        <v>4</v>
      </c>
      <c r="F291" s="97">
        <v>8</v>
      </c>
      <c r="G291" s="97">
        <v>6</v>
      </c>
      <c r="H291" s="97">
        <v>2</v>
      </c>
      <c r="I291" s="100">
        <v>8</v>
      </c>
      <c r="J291" s="100">
        <v>13</v>
      </c>
      <c r="K291" s="100">
        <v>7</v>
      </c>
      <c r="L291" s="100">
        <v>2</v>
      </c>
      <c r="M291" s="100"/>
      <c r="N291" s="100">
        <v>7</v>
      </c>
      <c r="O291" s="158">
        <v>8</v>
      </c>
      <c r="P291" s="156" t="s">
        <v>53</v>
      </c>
      <c r="Q291" s="97" t="s">
        <v>53</v>
      </c>
      <c r="R291" s="97" t="s">
        <v>53</v>
      </c>
      <c r="S291" s="97" t="s">
        <v>53</v>
      </c>
      <c r="T291" s="97" t="s">
        <v>53</v>
      </c>
      <c r="U291" s="97" t="s">
        <v>53</v>
      </c>
      <c r="V291" s="97"/>
      <c r="W291" s="97"/>
      <c r="X291" s="97"/>
      <c r="Y291" s="97"/>
      <c r="Z291" s="97">
        <v>1</v>
      </c>
      <c r="AA291" s="158">
        <v>3</v>
      </c>
      <c r="AB291" s="156">
        <v>4</v>
      </c>
      <c r="AC291" s="97">
        <v>2</v>
      </c>
      <c r="AD291" s="97">
        <v>2</v>
      </c>
      <c r="AE291" s="97">
        <v>2</v>
      </c>
      <c r="AF291" s="97">
        <v>1</v>
      </c>
      <c r="AG291" s="97">
        <v>3</v>
      </c>
      <c r="AH291" s="97">
        <v>8</v>
      </c>
      <c r="AI291" s="97">
        <v>3</v>
      </c>
      <c r="AJ291" s="97">
        <v>1</v>
      </c>
      <c r="AK291" s="97"/>
      <c r="AL291" s="97">
        <v>1</v>
      </c>
      <c r="AM291" s="158">
        <v>3</v>
      </c>
      <c r="AN291" s="141">
        <v>2</v>
      </c>
      <c r="AO291" s="97">
        <v>6</v>
      </c>
      <c r="AP291" s="97">
        <v>4</v>
      </c>
      <c r="AQ291" s="97">
        <v>1</v>
      </c>
      <c r="AR291" s="97">
        <v>5</v>
      </c>
      <c r="AS291" s="97">
        <v>5</v>
      </c>
      <c r="AT291" s="97">
        <v>4</v>
      </c>
      <c r="AU291" s="97">
        <v>1</v>
      </c>
      <c r="AV291" s="99"/>
      <c r="AW291" s="99">
        <v>5</v>
      </c>
      <c r="AX291" s="147">
        <v>2</v>
      </c>
    </row>
    <row r="292" spans="1:50" x14ac:dyDescent="0.25">
      <c r="A292" s="97" t="s">
        <v>561</v>
      </c>
      <c r="B292" s="98" t="s">
        <v>778</v>
      </c>
      <c r="C292" s="98"/>
      <c r="D292" s="98" t="s">
        <v>562</v>
      </c>
      <c r="E292" s="156">
        <v>2</v>
      </c>
      <c r="F292" s="97">
        <v>1</v>
      </c>
      <c r="G292" s="97" t="s">
        <v>53</v>
      </c>
      <c r="H292" s="97" t="s">
        <v>53</v>
      </c>
      <c r="I292" s="97" t="s">
        <v>53</v>
      </c>
      <c r="J292" s="97">
        <v>1</v>
      </c>
      <c r="K292" s="97">
        <v>1</v>
      </c>
      <c r="L292" s="97"/>
      <c r="M292" s="97">
        <v>5</v>
      </c>
      <c r="N292" s="97">
        <v>3</v>
      </c>
      <c r="O292" s="157"/>
      <c r="P292" s="156" t="s">
        <v>53</v>
      </c>
      <c r="Q292" s="97" t="s">
        <v>53</v>
      </c>
      <c r="R292" s="97" t="s">
        <v>53</v>
      </c>
      <c r="S292" s="97" t="s">
        <v>53</v>
      </c>
      <c r="T292" s="97" t="s">
        <v>53</v>
      </c>
      <c r="U292" s="97" t="s">
        <v>53</v>
      </c>
      <c r="V292" s="97"/>
      <c r="W292" s="97"/>
      <c r="X292" s="97"/>
      <c r="Y292" s="97"/>
      <c r="Z292" s="97"/>
      <c r="AA292" s="157"/>
      <c r="AB292" s="156" t="s">
        <v>53</v>
      </c>
      <c r="AC292" s="97">
        <v>2</v>
      </c>
      <c r="AD292" s="97">
        <v>1</v>
      </c>
      <c r="AE292" s="97" t="s">
        <v>53</v>
      </c>
      <c r="AF292" s="97" t="s">
        <v>53</v>
      </c>
      <c r="AG292" s="97" t="s">
        <v>53</v>
      </c>
      <c r="AH292" s="97">
        <v>1</v>
      </c>
      <c r="AI292" s="97">
        <v>1</v>
      </c>
      <c r="AJ292" s="97"/>
      <c r="AK292" s="97">
        <v>5</v>
      </c>
      <c r="AL292" s="97">
        <v>3</v>
      </c>
      <c r="AM292" s="157"/>
      <c r="AN292" s="141" t="s">
        <v>53</v>
      </c>
      <c r="AO292" s="97" t="s">
        <v>53</v>
      </c>
      <c r="AP292" s="97" t="s">
        <v>53</v>
      </c>
      <c r="AQ292" s="97" t="s">
        <v>53</v>
      </c>
      <c r="AR292" s="97" t="s">
        <v>53</v>
      </c>
      <c r="AS292" s="97"/>
      <c r="AT292" s="97"/>
      <c r="AU292" s="97"/>
      <c r="AV292" s="99"/>
      <c r="AW292" s="99"/>
      <c r="AX292" s="99"/>
    </row>
    <row r="293" spans="1:50" x14ac:dyDescent="0.25">
      <c r="A293" s="97" t="s">
        <v>563</v>
      </c>
      <c r="B293" s="98" t="s">
        <v>778</v>
      </c>
      <c r="C293" s="98"/>
      <c r="D293" s="98" t="s">
        <v>948</v>
      </c>
      <c r="E293" s="156" t="s">
        <v>53</v>
      </c>
      <c r="F293" s="97">
        <v>2</v>
      </c>
      <c r="G293" s="97">
        <v>2</v>
      </c>
      <c r="H293" s="97">
        <v>2</v>
      </c>
      <c r="I293" s="97" t="s">
        <v>53</v>
      </c>
      <c r="J293" s="97">
        <v>4</v>
      </c>
      <c r="K293" s="97">
        <v>1</v>
      </c>
      <c r="L293" s="97">
        <v>1</v>
      </c>
      <c r="M293" s="97">
        <v>2</v>
      </c>
      <c r="N293" s="97">
        <v>1</v>
      </c>
      <c r="O293" s="157">
        <v>1</v>
      </c>
      <c r="P293" s="156" t="s">
        <v>53</v>
      </c>
      <c r="Q293" s="97" t="s">
        <v>53</v>
      </c>
      <c r="R293" s="97" t="s">
        <v>53</v>
      </c>
      <c r="S293" s="97" t="s">
        <v>53</v>
      </c>
      <c r="T293" s="97" t="s">
        <v>53</v>
      </c>
      <c r="U293" s="97" t="s">
        <v>53</v>
      </c>
      <c r="V293" s="97"/>
      <c r="W293" s="97"/>
      <c r="X293" s="97"/>
      <c r="Y293" s="97"/>
      <c r="Z293" s="97"/>
      <c r="AA293" s="157"/>
      <c r="AB293" s="156" t="s">
        <v>53</v>
      </c>
      <c r="AC293" s="97" t="s">
        <v>53</v>
      </c>
      <c r="AD293" s="97" t="s">
        <v>53</v>
      </c>
      <c r="AE293" s="97">
        <v>1</v>
      </c>
      <c r="AF293" s="97" t="s">
        <v>53</v>
      </c>
      <c r="AG293" s="97" t="s">
        <v>53</v>
      </c>
      <c r="AH293" s="97">
        <v>4</v>
      </c>
      <c r="AI293" s="97">
        <v>1</v>
      </c>
      <c r="AJ293" s="97"/>
      <c r="AK293" s="97">
        <v>1</v>
      </c>
      <c r="AL293" s="97">
        <v>1</v>
      </c>
      <c r="AM293" s="157">
        <v>1</v>
      </c>
      <c r="AN293" s="141" t="s">
        <v>53</v>
      </c>
      <c r="AO293" s="97">
        <v>2</v>
      </c>
      <c r="AP293" s="97">
        <v>1</v>
      </c>
      <c r="AQ293" s="97">
        <v>2</v>
      </c>
      <c r="AR293" s="97" t="s">
        <v>53</v>
      </c>
      <c r="AS293" s="97"/>
      <c r="AT293" s="97"/>
      <c r="AU293" s="97">
        <v>1</v>
      </c>
      <c r="AV293" s="99">
        <v>1</v>
      </c>
      <c r="AW293" s="99"/>
      <c r="AX293" s="99"/>
    </row>
    <row r="294" spans="1:50" x14ac:dyDescent="0.25">
      <c r="A294" s="97" t="s">
        <v>567</v>
      </c>
      <c r="B294" s="98" t="s">
        <v>778</v>
      </c>
      <c r="C294" s="98"/>
      <c r="D294" s="98" t="s">
        <v>949</v>
      </c>
      <c r="E294" s="156" t="s">
        <v>53</v>
      </c>
      <c r="F294" s="97" t="s">
        <v>53</v>
      </c>
      <c r="G294" s="97">
        <v>4</v>
      </c>
      <c r="H294" s="97" t="s">
        <v>53</v>
      </c>
      <c r="I294" s="97" t="s">
        <v>53</v>
      </c>
      <c r="J294" s="97"/>
      <c r="K294" s="97"/>
      <c r="L294" s="97"/>
      <c r="M294" s="97"/>
      <c r="N294" s="97"/>
      <c r="O294" s="157"/>
      <c r="P294" s="156" t="s">
        <v>53</v>
      </c>
      <c r="Q294" s="97" t="s">
        <v>53</v>
      </c>
      <c r="R294" s="97" t="s">
        <v>53</v>
      </c>
      <c r="S294" s="97" t="s">
        <v>53</v>
      </c>
      <c r="T294" s="97" t="s">
        <v>53</v>
      </c>
      <c r="U294" s="97" t="s">
        <v>53</v>
      </c>
      <c r="V294" s="97"/>
      <c r="W294" s="97"/>
      <c r="X294" s="97"/>
      <c r="Y294" s="97"/>
      <c r="Z294" s="97"/>
      <c r="AA294" s="157"/>
      <c r="AB294" s="156" t="s">
        <v>53</v>
      </c>
      <c r="AC294" s="97" t="s">
        <v>53</v>
      </c>
      <c r="AD294" s="97" t="s">
        <v>53</v>
      </c>
      <c r="AE294" s="97" t="s">
        <v>53</v>
      </c>
      <c r="AF294" s="97" t="s">
        <v>53</v>
      </c>
      <c r="AG294" s="97" t="s">
        <v>53</v>
      </c>
      <c r="AH294" s="97"/>
      <c r="AI294" s="97"/>
      <c r="AJ294" s="97"/>
      <c r="AK294" s="97"/>
      <c r="AL294" s="97"/>
      <c r="AM294" s="157"/>
      <c r="AN294" s="141" t="s">
        <v>53</v>
      </c>
      <c r="AO294" s="97" t="s">
        <v>53</v>
      </c>
      <c r="AP294" s="97">
        <v>4</v>
      </c>
      <c r="AQ294" s="97" t="s">
        <v>53</v>
      </c>
      <c r="AR294" s="97" t="s">
        <v>53</v>
      </c>
      <c r="AS294" s="97"/>
      <c r="AT294" s="97"/>
      <c r="AU294" s="97"/>
      <c r="AV294" s="99"/>
      <c r="AW294" s="99"/>
      <c r="AX294" s="99"/>
    </row>
    <row r="295" spans="1:50" x14ac:dyDescent="0.25">
      <c r="A295" s="97" t="s">
        <v>565</v>
      </c>
      <c r="B295" s="98" t="s">
        <v>778</v>
      </c>
      <c r="C295" s="98"/>
      <c r="D295" s="98" t="s">
        <v>566</v>
      </c>
      <c r="E295" s="156">
        <v>4</v>
      </c>
      <c r="F295" s="97">
        <v>4</v>
      </c>
      <c r="G295" s="97" t="s">
        <v>53</v>
      </c>
      <c r="H295" s="97">
        <v>5</v>
      </c>
      <c r="I295" s="100">
        <v>5</v>
      </c>
      <c r="J295" s="100">
        <v>11</v>
      </c>
      <c r="K295" s="100">
        <v>3</v>
      </c>
      <c r="L295" s="100">
        <v>3</v>
      </c>
      <c r="M295" s="100">
        <v>3</v>
      </c>
      <c r="N295" s="100"/>
      <c r="O295" s="158">
        <v>8</v>
      </c>
      <c r="P295" s="156" t="s">
        <v>53</v>
      </c>
      <c r="Q295" s="97" t="s">
        <v>53</v>
      </c>
      <c r="R295" s="97" t="s">
        <v>53</v>
      </c>
      <c r="S295" s="97" t="s">
        <v>53</v>
      </c>
      <c r="T295" s="97" t="s">
        <v>53</v>
      </c>
      <c r="U295" s="97" t="s">
        <v>53</v>
      </c>
      <c r="V295" s="97"/>
      <c r="W295" s="97"/>
      <c r="X295" s="97"/>
      <c r="Y295" s="97"/>
      <c r="Z295" s="97"/>
      <c r="AA295" s="158"/>
      <c r="AB295" s="156" t="s">
        <v>53</v>
      </c>
      <c r="AC295" s="97" t="s">
        <v>53</v>
      </c>
      <c r="AD295" s="97" t="s">
        <v>53</v>
      </c>
      <c r="AE295" s="97" t="s">
        <v>53</v>
      </c>
      <c r="AF295" s="97" t="s">
        <v>53</v>
      </c>
      <c r="AG295" s="97" t="s">
        <v>53</v>
      </c>
      <c r="AH295" s="97"/>
      <c r="AI295" s="97"/>
      <c r="AJ295" s="97"/>
      <c r="AK295" s="97"/>
      <c r="AL295" s="97"/>
      <c r="AM295" s="158"/>
      <c r="AN295" s="141">
        <v>4</v>
      </c>
      <c r="AO295" s="97">
        <v>4</v>
      </c>
      <c r="AP295" s="97" t="s">
        <v>53</v>
      </c>
      <c r="AQ295" s="97">
        <v>5</v>
      </c>
      <c r="AR295" s="97">
        <v>5</v>
      </c>
      <c r="AS295" s="97">
        <v>11</v>
      </c>
      <c r="AT295" s="97">
        <v>3</v>
      </c>
      <c r="AU295" s="97">
        <v>3</v>
      </c>
      <c r="AV295" s="99">
        <v>3</v>
      </c>
      <c r="AW295" s="99"/>
      <c r="AX295" s="147">
        <v>8</v>
      </c>
    </row>
    <row r="296" spans="1:50" x14ac:dyDescent="0.25">
      <c r="A296" s="97" t="s">
        <v>569</v>
      </c>
      <c r="B296" s="98" t="s">
        <v>778</v>
      </c>
      <c r="C296" s="98"/>
      <c r="D296" s="98" t="s">
        <v>570</v>
      </c>
      <c r="E296" s="156">
        <v>1</v>
      </c>
      <c r="F296" s="97">
        <v>1</v>
      </c>
      <c r="G296" s="97">
        <v>2</v>
      </c>
      <c r="H296" s="97">
        <v>1</v>
      </c>
      <c r="I296" s="100">
        <v>12</v>
      </c>
      <c r="J296" s="100">
        <v>4</v>
      </c>
      <c r="K296" s="100">
        <v>3</v>
      </c>
      <c r="L296" s="100">
        <v>5</v>
      </c>
      <c r="M296" s="100">
        <v>2</v>
      </c>
      <c r="N296" s="100">
        <v>7</v>
      </c>
      <c r="O296" s="158">
        <v>3</v>
      </c>
      <c r="P296" s="156" t="s">
        <v>53</v>
      </c>
      <c r="Q296" s="97" t="s">
        <v>53</v>
      </c>
      <c r="R296" s="97" t="s">
        <v>53</v>
      </c>
      <c r="S296" s="97" t="s">
        <v>53</v>
      </c>
      <c r="T296" s="97" t="s">
        <v>53</v>
      </c>
      <c r="U296" s="97" t="s">
        <v>53</v>
      </c>
      <c r="V296" s="97"/>
      <c r="W296" s="97"/>
      <c r="X296" s="97"/>
      <c r="Y296" s="97"/>
      <c r="Z296" s="97"/>
      <c r="AA296" s="158"/>
      <c r="AB296" s="156" t="s">
        <v>53</v>
      </c>
      <c r="AC296" s="97" t="s">
        <v>53</v>
      </c>
      <c r="AD296" s="97" t="s">
        <v>53</v>
      </c>
      <c r="AE296" s="97" t="s">
        <v>53</v>
      </c>
      <c r="AF296" s="97">
        <v>1</v>
      </c>
      <c r="AG296" s="100">
        <v>11</v>
      </c>
      <c r="AH296" s="100">
        <v>4</v>
      </c>
      <c r="AI296" s="100">
        <v>2</v>
      </c>
      <c r="AJ296" s="100">
        <v>4</v>
      </c>
      <c r="AK296" s="100">
        <v>1</v>
      </c>
      <c r="AL296" s="100">
        <v>6</v>
      </c>
      <c r="AM296" s="158">
        <v>1</v>
      </c>
      <c r="AN296" s="141">
        <v>1</v>
      </c>
      <c r="AO296" s="97">
        <v>1</v>
      </c>
      <c r="AP296" s="97">
        <v>2</v>
      </c>
      <c r="AQ296" s="97" t="s">
        <v>53</v>
      </c>
      <c r="AR296" s="97">
        <v>1</v>
      </c>
      <c r="AS296" s="97"/>
      <c r="AT296" s="97">
        <v>1</v>
      </c>
      <c r="AU296" s="97">
        <v>1</v>
      </c>
      <c r="AV296" s="99">
        <v>1</v>
      </c>
      <c r="AW296" s="99">
        <v>1</v>
      </c>
      <c r="AX296" s="147">
        <v>2</v>
      </c>
    </row>
    <row r="297" spans="1:50" x14ac:dyDescent="0.25">
      <c r="A297" s="97" t="s">
        <v>571</v>
      </c>
      <c r="B297" s="98" t="s">
        <v>778</v>
      </c>
      <c r="C297" s="98"/>
      <c r="D297" s="98" t="s">
        <v>572</v>
      </c>
      <c r="E297" s="156">
        <v>1</v>
      </c>
      <c r="F297" s="97">
        <v>3</v>
      </c>
      <c r="G297" s="97">
        <v>6</v>
      </c>
      <c r="H297" s="97">
        <v>11</v>
      </c>
      <c r="I297" s="100">
        <v>10</v>
      </c>
      <c r="J297" s="100">
        <v>5</v>
      </c>
      <c r="K297" s="100">
        <v>5</v>
      </c>
      <c r="L297" s="100"/>
      <c r="M297" s="100"/>
      <c r="N297" s="100">
        <v>2</v>
      </c>
      <c r="O297" s="158">
        <v>9</v>
      </c>
      <c r="P297" s="156" t="s">
        <v>53</v>
      </c>
      <c r="Q297" s="97" t="s">
        <v>53</v>
      </c>
      <c r="R297" s="97" t="s">
        <v>53</v>
      </c>
      <c r="S297" s="97" t="s">
        <v>53</v>
      </c>
      <c r="T297" s="97" t="s">
        <v>53</v>
      </c>
      <c r="U297" s="97" t="s">
        <v>53</v>
      </c>
      <c r="V297" s="97"/>
      <c r="W297" s="97"/>
      <c r="X297" s="97"/>
      <c r="Y297" s="97"/>
      <c r="Z297" s="97"/>
      <c r="AA297" s="158"/>
      <c r="AB297" s="156" t="s">
        <v>53</v>
      </c>
      <c r="AC297" s="97">
        <v>1</v>
      </c>
      <c r="AD297" s="97">
        <v>3</v>
      </c>
      <c r="AE297" s="97">
        <v>1</v>
      </c>
      <c r="AF297" s="97">
        <v>4</v>
      </c>
      <c r="AG297" s="97">
        <v>1</v>
      </c>
      <c r="AH297" s="97"/>
      <c r="AI297" s="97"/>
      <c r="AJ297" s="97"/>
      <c r="AK297" s="97"/>
      <c r="AL297" s="97">
        <v>1</v>
      </c>
      <c r="AM297" s="158">
        <v>1</v>
      </c>
      <c r="AN297" s="141" t="s">
        <v>53</v>
      </c>
      <c r="AO297" s="97" t="s">
        <v>53</v>
      </c>
      <c r="AP297" s="97">
        <v>5</v>
      </c>
      <c r="AQ297" s="97">
        <v>7</v>
      </c>
      <c r="AR297" s="100">
        <v>9</v>
      </c>
      <c r="AS297" s="100">
        <v>5</v>
      </c>
      <c r="AT297" s="100">
        <v>5</v>
      </c>
      <c r="AU297" s="97"/>
      <c r="AV297" s="99"/>
      <c r="AW297" s="99">
        <v>1</v>
      </c>
      <c r="AX297" s="147">
        <v>8</v>
      </c>
    </row>
    <row r="298" spans="1:50" x14ac:dyDescent="0.25">
      <c r="A298" s="97" t="s">
        <v>573</v>
      </c>
      <c r="B298" s="98" t="s">
        <v>778</v>
      </c>
      <c r="C298" s="98"/>
      <c r="D298" s="98" t="s">
        <v>574</v>
      </c>
      <c r="E298" s="156">
        <v>3</v>
      </c>
      <c r="F298" s="97">
        <v>4</v>
      </c>
      <c r="G298" s="97" t="s">
        <v>53</v>
      </c>
      <c r="H298" s="97">
        <v>6</v>
      </c>
      <c r="I298" s="100">
        <v>2</v>
      </c>
      <c r="J298" s="100">
        <v>1</v>
      </c>
      <c r="K298" s="100">
        <v>2</v>
      </c>
      <c r="L298" s="100">
        <v>2</v>
      </c>
      <c r="M298" s="100">
        <v>5</v>
      </c>
      <c r="N298" s="100">
        <v>4</v>
      </c>
      <c r="O298" s="158">
        <v>3</v>
      </c>
      <c r="P298" s="156" t="s">
        <v>53</v>
      </c>
      <c r="Q298" s="97" t="s">
        <v>53</v>
      </c>
      <c r="R298" s="97" t="s">
        <v>53</v>
      </c>
      <c r="S298" s="97" t="s">
        <v>53</v>
      </c>
      <c r="T298" s="97" t="s">
        <v>53</v>
      </c>
      <c r="U298" s="97" t="s">
        <v>53</v>
      </c>
      <c r="V298" s="97"/>
      <c r="W298" s="97"/>
      <c r="X298" s="97"/>
      <c r="Y298" s="97"/>
      <c r="Z298" s="97"/>
      <c r="AA298" s="158"/>
      <c r="AB298" s="156">
        <v>2</v>
      </c>
      <c r="AC298" s="97">
        <v>3</v>
      </c>
      <c r="AD298" s="97">
        <v>2</v>
      </c>
      <c r="AE298" s="97" t="s">
        <v>53</v>
      </c>
      <c r="AF298" s="97">
        <v>6</v>
      </c>
      <c r="AG298" s="97">
        <v>1</v>
      </c>
      <c r="AH298" s="97">
        <v>1</v>
      </c>
      <c r="AI298" s="97">
        <v>2</v>
      </c>
      <c r="AJ298" s="97">
        <v>2</v>
      </c>
      <c r="AK298" s="97">
        <v>3</v>
      </c>
      <c r="AL298" s="97">
        <v>2</v>
      </c>
      <c r="AM298" s="158">
        <v>2</v>
      </c>
      <c r="AN298" s="141" t="s">
        <v>53</v>
      </c>
      <c r="AO298" s="97">
        <v>2</v>
      </c>
      <c r="AP298" s="97" t="s">
        <v>53</v>
      </c>
      <c r="AQ298" s="97" t="s">
        <v>53</v>
      </c>
      <c r="AR298" s="100">
        <v>1</v>
      </c>
      <c r="AS298" s="100">
        <v>1</v>
      </c>
      <c r="AT298" s="100"/>
      <c r="AU298" s="97"/>
      <c r="AV298" s="99">
        <v>2</v>
      </c>
      <c r="AW298" s="99">
        <v>2</v>
      </c>
      <c r="AX298" s="147">
        <v>1</v>
      </c>
    </row>
    <row r="299" spans="1:50" x14ac:dyDescent="0.25">
      <c r="A299" s="101" t="s">
        <v>575</v>
      </c>
      <c r="B299" s="102" t="s">
        <v>778</v>
      </c>
      <c r="C299" s="102" t="s">
        <v>576</v>
      </c>
      <c r="D299" s="102" t="s">
        <v>577</v>
      </c>
      <c r="E299" s="159">
        <v>4</v>
      </c>
      <c r="F299" s="101">
        <v>5</v>
      </c>
      <c r="G299" s="101">
        <v>5</v>
      </c>
      <c r="H299" s="101">
        <v>6</v>
      </c>
      <c r="I299" s="112">
        <v>8</v>
      </c>
      <c r="J299" s="112">
        <v>9</v>
      </c>
      <c r="K299" s="112">
        <v>3</v>
      </c>
      <c r="L299" s="112">
        <v>8</v>
      </c>
      <c r="M299" s="112">
        <v>4</v>
      </c>
      <c r="N299" s="112">
        <v>2</v>
      </c>
      <c r="O299" s="165">
        <v>5</v>
      </c>
      <c r="P299" s="159" t="s">
        <v>53</v>
      </c>
      <c r="Q299" s="101" t="s">
        <v>53</v>
      </c>
      <c r="R299" s="101" t="s">
        <v>53</v>
      </c>
      <c r="S299" s="101" t="s">
        <v>53</v>
      </c>
      <c r="T299" s="101" t="s">
        <v>53</v>
      </c>
      <c r="U299" s="101" t="s">
        <v>53</v>
      </c>
      <c r="V299" s="101"/>
      <c r="W299" s="101"/>
      <c r="X299" s="101">
        <v>1</v>
      </c>
      <c r="Y299" s="101">
        <v>2</v>
      </c>
      <c r="Z299" s="101">
        <v>1</v>
      </c>
      <c r="AA299" s="165">
        <v>1</v>
      </c>
      <c r="AB299" s="159">
        <v>2</v>
      </c>
      <c r="AC299" s="101">
        <v>3</v>
      </c>
      <c r="AD299" s="101">
        <v>2</v>
      </c>
      <c r="AE299" s="101">
        <v>1</v>
      </c>
      <c r="AF299" s="101">
        <v>3</v>
      </c>
      <c r="AG299" s="101">
        <v>2</v>
      </c>
      <c r="AH299" s="101">
        <v>6</v>
      </c>
      <c r="AI299" s="101">
        <v>2</v>
      </c>
      <c r="AJ299" s="101">
        <v>2</v>
      </c>
      <c r="AK299" s="101">
        <v>1</v>
      </c>
      <c r="AL299" s="101"/>
      <c r="AM299" s="165">
        <v>1</v>
      </c>
      <c r="AN299" s="142">
        <v>1</v>
      </c>
      <c r="AO299" s="101">
        <v>3</v>
      </c>
      <c r="AP299" s="101">
        <v>4</v>
      </c>
      <c r="AQ299" s="101">
        <v>3</v>
      </c>
      <c r="AR299" s="101">
        <v>6</v>
      </c>
      <c r="AS299" s="101">
        <v>3</v>
      </c>
      <c r="AT299" s="101">
        <v>1</v>
      </c>
      <c r="AU299" s="101">
        <v>5</v>
      </c>
      <c r="AV299" s="103">
        <v>1</v>
      </c>
      <c r="AW299" s="103">
        <v>1</v>
      </c>
      <c r="AX299" s="150">
        <v>3</v>
      </c>
    </row>
    <row r="300" spans="1:50" x14ac:dyDescent="0.25">
      <c r="A300" s="101"/>
      <c r="B300" s="102" t="s">
        <v>778</v>
      </c>
      <c r="C300" s="102" t="s">
        <v>578</v>
      </c>
      <c r="D300" s="102"/>
      <c r="E300" s="159" t="s">
        <v>53</v>
      </c>
      <c r="F300" s="101" t="s">
        <v>53</v>
      </c>
      <c r="G300" s="101" t="s">
        <v>53</v>
      </c>
      <c r="H300" s="101" t="s">
        <v>53</v>
      </c>
      <c r="I300" s="101" t="s">
        <v>53</v>
      </c>
      <c r="J300" s="101">
        <v>1</v>
      </c>
      <c r="K300" s="101"/>
      <c r="L300" s="101"/>
      <c r="M300" s="101"/>
      <c r="N300" s="101"/>
      <c r="O300" s="160"/>
      <c r="P300" s="159">
        <v>5</v>
      </c>
      <c r="Q300" s="101" t="s">
        <v>53</v>
      </c>
      <c r="R300" s="101" t="s">
        <v>53</v>
      </c>
      <c r="S300" s="101" t="s">
        <v>53</v>
      </c>
      <c r="T300" s="101" t="s">
        <v>53</v>
      </c>
      <c r="U300" s="101" t="s">
        <v>53</v>
      </c>
      <c r="V300" s="101"/>
      <c r="W300" s="101"/>
      <c r="X300" s="101"/>
      <c r="Y300" s="101"/>
      <c r="Z300" s="101"/>
      <c r="AA300" s="160"/>
      <c r="AB300" s="159">
        <v>2</v>
      </c>
      <c r="AC300" s="101" t="s">
        <v>53</v>
      </c>
      <c r="AD300" s="101" t="s">
        <v>53</v>
      </c>
      <c r="AE300" s="101" t="s">
        <v>53</v>
      </c>
      <c r="AF300" s="101" t="s">
        <v>53</v>
      </c>
      <c r="AG300" s="101" t="s">
        <v>53</v>
      </c>
      <c r="AH300" s="101"/>
      <c r="AI300" s="101"/>
      <c r="AJ300" s="101"/>
      <c r="AK300" s="101"/>
      <c r="AL300" s="101"/>
      <c r="AM300" s="160"/>
      <c r="AN300" s="142" t="s">
        <v>53</v>
      </c>
      <c r="AO300" s="101" t="s">
        <v>53</v>
      </c>
      <c r="AP300" s="101" t="s">
        <v>53</v>
      </c>
      <c r="AQ300" s="101" t="s">
        <v>53</v>
      </c>
      <c r="AR300" s="101" t="s">
        <v>53</v>
      </c>
      <c r="AS300" s="101">
        <v>1</v>
      </c>
      <c r="AT300" s="101"/>
      <c r="AU300" s="101"/>
      <c r="AV300" s="103"/>
      <c r="AW300" s="103"/>
      <c r="AX300" s="103"/>
    </row>
    <row r="301" spans="1:50" x14ac:dyDescent="0.25">
      <c r="A301" s="97" t="s">
        <v>579</v>
      </c>
      <c r="B301" s="98" t="s">
        <v>778</v>
      </c>
      <c r="C301" s="98"/>
      <c r="D301" s="98" t="s">
        <v>580</v>
      </c>
      <c r="E301" s="156" t="s">
        <v>53</v>
      </c>
      <c r="F301" s="97" t="s">
        <v>53</v>
      </c>
      <c r="G301" s="97" t="s">
        <v>53</v>
      </c>
      <c r="H301" s="97" t="s">
        <v>53</v>
      </c>
      <c r="I301" s="97" t="s">
        <v>53</v>
      </c>
      <c r="J301" s="97">
        <v>2</v>
      </c>
      <c r="K301" s="97">
        <v>1</v>
      </c>
      <c r="L301" s="97">
        <v>1</v>
      </c>
      <c r="M301" s="97"/>
      <c r="N301" s="97">
        <v>1</v>
      </c>
      <c r="O301" s="157">
        <v>3</v>
      </c>
      <c r="P301" s="156" t="s">
        <v>53</v>
      </c>
      <c r="Q301" s="97" t="s">
        <v>53</v>
      </c>
      <c r="R301" s="97" t="s">
        <v>53</v>
      </c>
      <c r="S301" s="97" t="s">
        <v>53</v>
      </c>
      <c r="T301" s="97" t="s">
        <v>53</v>
      </c>
      <c r="U301" s="97" t="s">
        <v>53</v>
      </c>
      <c r="V301" s="97"/>
      <c r="W301" s="97"/>
      <c r="X301" s="97">
        <v>1</v>
      </c>
      <c r="Y301" s="97"/>
      <c r="Z301" s="97"/>
      <c r="AA301" s="157"/>
      <c r="AB301" s="156" t="s">
        <v>53</v>
      </c>
      <c r="AC301" s="97" t="s">
        <v>53</v>
      </c>
      <c r="AD301" s="97" t="s">
        <v>53</v>
      </c>
      <c r="AE301" s="97" t="s">
        <v>53</v>
      </c>
      <c r="AF301" s="97" t="s">
        <v>53</v>
      </c>
      <c r="AG301" s="97" t="s">
        <v>53</v>
      </c>
      <c r="AH301" s="97">
        <v>1</v>
      </c>
      <c r="AI301" s="97"/>
      <c r="AJ301" s="97"/>
      <c r="AK301" s="97"/>
      <c r="AL301" s="97"/>
      <c r="AM301" s="157">
        <v>2</v>
      </c>
      <c r="AN301" s="141" t="s">
        <v>53</v>
      </c>
      <c r="AO301" s="97" t="s">
        <v>53</v>
      </c>
      <c r="AP301" s="97" t="s">
        <v>53</v>
      </c>
      <c r="AQ301" s="97" t="s">
        <v>53</v>
      </c>
      <c r="AR301" s="97" t="s">
        <v>53</v>
      </c>
      <c r="AS301" s="97">
        <v>1</v>
      </c>
      <c r="AT301" s="97">
        <v>1</v>
      </c>
      <c r="AU301" s="97"/>
      <c r="AV301" s="99"/>
      <c r="AW301" s="99">
        <v>1</v>
      </c>
      <c r="AX301" s="99">
        <v>1</v>
      </c>
    </row>
    <row r="302" spans="1:50" x14ac:dyDescent="0.25">
      <c r="A302" s="97" t="s">
        <v>581</v>
      </c>
      <c r="B302" s="98" t="s">
        <v>778</v>
      </c>
      <c r="C302" s="98"/>
      <c r="D302" s="98" t="s">
        <v>582</v>
      </c>
      <c r="E302" s="156" t="s">
        <v>53</v>
      </c>
      <c r="F302" s="97" t="s">
        <v>53</v>
      </c>
      <c r="G302" s="97" t="s">
        <v>53</v>
      </c>
      <c r="H302" s="97" t="s">
        <v>53</v>
      </c>
      <c r="I302" s="97" t="s">
        <v>53</v>
      </c>
      <c r="J302" s="97"/>
      <c r="K302" s="97"/>
      <c r="L302" s="97"/>
      <c r="M302" s="97">
        <v>1</v>
      </c>
      <c r="N302" s="97">
        <v>1</v>
      </c>
      <c r="O302" s="157"/>
      <c r="P302" s="156" t="s">
        <v>53</v>
      </c>
      <c r="Q302" s="97" t="s">
        <v>53</v>
      </c>
      <c r="R302" s="97" t="s">
        <v>53</v>
      </c>
      <c r="S302" s="97" t="s">
        <v>53</v>
      </c>
      <c r="T302" s="97" t="s">
        <v>53</v>
      </c>
      <c r="U302" s="97" t="s">
        <v>53</v>
      </c>
      <c r="V302" s="97"/>
      <c r="W302" s="97"/>
      <c r="X302" s="97"/>
      <c r="Y302" s="97"/>
      <c r="Z302" s="97"/>
      <c r="AA302" s="157"/>
      <c r="AB302" s="156" t="s">
        <v>53</v>
      </c>
      <c r="AC302" s="97" t="s">
        <v>53</v>
      </c>
      <c r="AD302" s="97" t="s">
        <v>53</v>
      </c>
      <c r="AE302" s="97" t="s">
        <v>53</v>
      </c>
      <c r="AF302" s="97" t="s">
        <v>53</v>
      </c>
      <c r="AG302" s="97" t="s">
        <v>53</v>
      </c>
      <c r="AH302" s="97"/>
      <c r="AI302" s="97"/>
      <c r="AJ302" s="97"/>
      <c r="AK302" s="97"/>
      <c r="AL302" s="97"/>
      <c r="AM302" s="157"/>
      <c r="AN302" s="141" t="s">
        <v>53</v>
      </c>
      <c r="AO302" s="97" t="s">
        <v>53</v>
      </c>
      <c r="AP302" s="97" t="s">
        <v>53</v>
      </c>
      <c r="AQ302" s="97" t="s">
        <v>53</v>
      </c>
      <c r="AR302" s="97" t="s">
        <v>53</v>
      </c>
      <c r="AS302" s="97"/>
      <c r="AT302" s="97"/>
      <c r="AU302" s="97"/>
      <c r="AV302" s="99">
        <v>1</v>
      </c>
      <c r="AW302" s="99">
        <v>1</v>
      </c>
      <c r="AX302" s="99"/>
    </row>
    <row r="303" spans="1:50" x14ac:dyDescent="0.25">
      <c r="A303" s="97" t="s">
        <v>583</v>
      </c>
      <c r="B303" s="98" t="s">
        <v>778</v>
      </c>
      <c r="C303" s="98"/>
      <c r="D303" s="98" t="s">
        <v>584</v>
      </c>
      <c r="E303" s="156" t="s">
        <v>53</v>
      </c>
      <c r="F303" s="97" t="s">
        <v>53</v>
      </c>
      <c r="G303" s="97" t="s">
        <v>53</v>
      </c>
      <c r="H303" s="97" t="s">
        <v>53</v>
      </c>
      <c r="I303" s="97" t="s">
        <v>53</v>
      </c>
      <c r="J303" s="97"/>
      <c r="K303" s="97"/>
      <c r="L303" s="104" t="s">
        <v>903</v>
      </c>
      <c r="M303" s="104" t="s">
        <v>903</v>
      </c>
      <c r="N303" s="104" t="s">
        <v>903</v>
      </c>
      <c r="O303" s="161" t="s">
        <v>903</v>
      </c>
      <c r="P303" s="156" t="s">
        <v>53</v>
      </c>
      <c r="Q303" s="97" t="s">
        <v>53</v>
      </c>
      <c r="R303" s="97" t="s">
        <v>53</v>
      </c>
      <c r="S303" s="97" t="s">
        <v>53</v>
      </c>
      <c r="T303" s="97" t="s">
        <v>53</v>
      </c>
      <c r="U303" s="97" t="s">
        <v>53</v>
      </c>
      <c r="V303" s="97"/>
      <c r="W303" s="97"/>
      <c r="X303" s="104" t="s">
        <v>903</v>
      </c>
      <c r="Y303" s="104" t="s">
        <v>903</v>
      </c>
      <c r="Z303" s="104" t="s">
        <v>903</v>
      </c>
      <c r="AA303" s="161" t="s">
        <v>903</v>
      </c>
      <c r="AB303" s="156" t="s">
        <v>53</v>
      </c>
      <c r="AC303" s="97" t="s">
        <v>53</v>
      </c>
      <c r="AD303" s="97" t="s">
        <v>53</v>
      </c>
      <c r="AE303" s="97" t="s">
        <v>53</v>
      </c>
      <c r="AF303" s="97" t="s">
        <v>53</v>
      </c>
      <c r="AG303" s="97" t="s">
        <v>53</v>
      </c>
      <c r="AH303" s="97"/>
      <c r="AI303" s="97"/>
      <c r="AJ303" s="104" t="s">
        <v>903</v>
      </c>
      <c r="AK303" s="104" t="s">
        <v>903</v>
      </c>
      <c r="AL303" s="104" t="s">
        <v>903</v>
      </c>
      <c r="AM303" s="161" t="s">
        <v>903</v>
      </c>
      <c r="AN303" s="141" t="s">
        <v>53</v>
      </c>
      <c r="AO303" s="97" t="s">
        <v>53</v>
      </c>
      <c r="AP303" s="97" t="s">
        <v>53</v>
      </c>
      <c r="AQ303" s="97" t="s">
        <v>53</v>
      </c>
      <c r="AR303" s="97" t="s">
        <v>53</v>
      </c>
      <c r="AS303" s="97"/>
      <c r="AT303" s="97"/>
      <c r="AU303" s="104" t="s">
        <v>903</v>
      </c>
      <c r="AV303" s="105" t="s">
        <v>903</v>
      </c>
      <c r="AW303" s="105" t="s">
        <v>903</v>
      </c>
      <c r="AX303" s="105" t="s">
        <v>903</v>
      </c>
    </row>
    <row r="304" spans="1:50" x14ac:dyDescent="0.25">
      <c r="A304" s="97" t="s">
        <v>585</v>
      </c>
      <c r="B304" s="98" t="s">
        <v>778</v>
      </c>
      <c r="C304" s="98"/>
      <c r="D304" s="98" t="s">
        <v>586</v>
      </c>
      <c r="E304" s="156" t="s">
        <v>53</v>
      </c>
      <c r="F304" s="97" t="s">
        <v>53</v>
      </c>
      <c r="G304" s="97" t="s">
        <v>53</v>
      </c>
      <c r="H304" s="97">
        <v>3</v>
      </c>
      <c r="I304" s="100">
        <v>1</v>
      </c>
      <c r="J304" s="100">
        <v>1</v>
      </c>
      <c r="K304" s="100">
        <v>5</v>
      </c>
      <c r="L304" s="100"/>
      <c r="M304" s="100">
        <v>1</v>
      </c>
      <c r="N304" s="100">
        <v>1</v>
      </c>
      <c r="O304" s="158">
        <v>4</v>
      </c>
      <c r="P304" s="156" t="s">
        <v>53</v>
      </c>
      <c r="Q304" s="97" t="s">
        <v>53</v>
      </c>
      <c r="R304" s="97" t="s">
        <v>53</v>
      </c>
      <c r="S304" s="97" t="s">
        <v>53</v>
      </c>
      <c r="T304" s="97" t="s">
        <v>53</v>
      </c>
      <c r="U304" s="97" t="s">
        <v>53</v>
      </c>
      <c r="V304" s="97"/>
      <c r="W304" s="97"/>
      <c r="X304" s="97"/>
      <c r="Y304" s="97"/>
      <c r="Z304" s="97"/>
      <c r="AA304" s="158"/>
      <c r="AB304" s="156" t="s">
        <v>53</v>
      </c>
      <c r="AC304" s="97" t="s">
        <v>53</v>
      </c>
      <c r="AD304" s="97" t="s">
        <v>53</v>
      </c>
      <c r="AE304" s="97" t="s">
        <v>53</v>
      </c>
      <c r="AF304" s="97">
        <v>1</v>
      </c>
      <c r="AG304" s="97" t="s">
        <v>53</v>
      </c>
      <c r="AH304" s="97"/>
      <c r="AI304" s="97">
        <v>1</v>
      </c>
      <c r="AJ304" s="97"/>
      <c r="AK304" s="97"/>
      <c r="AL304" s="97">
        <v>1</v>
      </c>
      <c r="AM304" s="158">
        <v>1</v>
      </c>
      <c r="AN304" s="141" t="s">
        <v>53</v>
      </c>
      <c r="AO304" s="97" t="s">
        <v>53</v>
      </c>
      <c r="AP304" s="97" t="s">
        <v>53</v>
      </c>
      <c r="AQ304" s="97">
        <v>2</v>
      </c>
      <c r="AR304" s="100">
        <v>1</v>
      </c>
      <c r="AS304" s="100">
        <v>1</v>
      </c>
      <c r="AT304" s="100">
        <v>4</v>
      </c>
      <c r="AU304" s="97"/>
      <c r="AV304" s="99">
        <v>1</v>
      </c>
      <c r="AW304" s="99"/>
      <c r="AX304" s="147">
        <v>3</v>
      </c>
    </row>
    <row r="305" spans="1:50" x14ac:dyDescent="0.25">
      <c r="A305" s="97" t="s">
        <v>589</v>
      </c>
      <c r="B305" s="98" t="s">
        <v>778</v>
      </c>
      <c r="C305" s="98"/>
      <c r="D305" s="98" t="s">
        <v>590</v>
      </c>
      <c r="E305" s="156" t="s">
        <v>53</v>
      </c>
      <c r="F305" s="97" t="s">
        <v>53</v>
      </c>
      <c r="G305" s="97" t="s">
        <v>53</v>
      </c>
      <c r="H305" s="97" t="s">
        <v>53</v>
      </c>
      <c r="I305" s="97" t="s">
        <v>53</v>
      </c>
      <c r="J305" s="97">
        <v>1</v>
      </c>
      <c r="K305" s="97">
        <v>3</v>
      </c>
      <c r="L305" s="97">
        <v>3</v>
      </c>
      <c r="M305" s="97"/>
      <c r="N305" s="97">
        <v>1</v>
      </c>
      <c r="O305" s="157">
        <v>1</v>
      </c>
      <c r="P305" s="156" t="s">
        <v>53</v>
      </c>
      <c r="Q305" s="97" t="s">
        <v>53</v>
      </c>
      <c r="R305" s="97" t="s">
        <v>53</v>
      </c>
      <c r="S305" s="97" t="s">
        <v>53</v>
      </c>
      <c r="T305" s="97" t="s">
        <v>53</v>
      </c>
      <c r="U305" s="97" t="s">
        <v>53</v>
      </c>
      <c r="V305" s="97"/>
      <c r="W305" s="97"/>
      <c r="X305" s="97"/>
      <c r="Y305" s="97"/>
      <c r="Z305" s="97"/>
      <c r="AA305" s="157"/>
      <c r="AB305" s="156" t="s">
        <v>53</v>
      </c>
      <c r="AC305" s="97" t="s">
        <v>53</v>
      </c>
      <c r="AD305" s="97" t="s">
        <v>53</v>
      </c>
      <c r="AE305" s="97" t="s">
        <v>53</v>
      </c>
      <c r="AF305" s="97" t="s">
        <v>53</v>
      </c>
      <c r="AG305" s="97" t="s">
        <v>53</v>
      </c>
      <c r="AH305" s="97">
        <v>1</v>
      </c>
      <c r="AI305" s="97">
        <v>3</v>
      </c>
      <c r="AJ305" s="97">
        <v>3</v>
      </c>
      <c r="AK305" s="97"/>
      <c r="AL305" s="97">
        <v>1</v>
      </c>
      <c r="AM305" s="157">
        <v>1</v>
      </c>
      <c r="AN305" s="141" t="s">
        <v>53</v>
      </c>
      <c r="AO305" s="97" t="s">
        <v>53</v>
      </c>
      <c r="AP305" s="97" t="s">
        <v>53</v>
      </c>
      <c r="AQ305" s="97" t="s">
        <v>53</v>
      </c>
      <c r="AR305" s="97" t="s">
        <v>53</v>
      </c>
      <c r="AS305" s="97"/>
      <c r="AT305" s="97"/>
      <c r="AU305" s="97"/>
      <c r="AV305" s="99"/>
      <c r="AW305" s="99"/>
      <c r="AX305" s="99"/>
    </row>
    <row r="306" spans="1:50" x14ac:dyDescent="0.25">
      <c r="A306" s="97" t="s">
        <v>591</v>
      </c>
      <c r="B306" s="98" t="s">
        <v>778</v>
      </c>
      <c r="C306" s="98"/>
      <c r="D306" s="98" t="s">
        <v>592</v>
      </c>
      <c r="E306" s="156">
        <v>7</v>
      </c>
      <c r="F306" s="97">
        <v>7</v>
      </c>
      <c r="G306" s="97">
        <v>6</v>
      </c>
      <c r="H306" s="97">
        <v>6</v>
      </c>
      <c r="I306" s="100">
        <v>4</v>
      </c>
      <c r="J306" s="100">
        <v>10</v>
      </c>
      <c r="K306" s="100">
        <v>2</v>
      </c>
      <c r="L306" s="100">
        <v>5</v>
      </c>
      <c r="M306" s="100">
        <v>3</v>
      </c>
      <c r="N306" s="100">
        <v>2</v>
      </c>
      <c r="O306" s="158">
        <v>3</v>
      </c>
      <c r="P306" s="156" t="s">
        <v>53</v>
      </c>
      <c r="Q306" s="97" t="s">
        <v>53</v>
      </c>
      <c r="R306" s="97" t="s">
        <v>53</v>
      </c>
      <c r="S306" s="97" t="s">
        <v>53</v>
      </c>
      <c r="T306" s="97" t="s">
        <v>53</v>
      </c>
      <c r="U306" s="97" t="s">
        <v>53</v>
      </c>
      <c r="V306" s="97"/>
      <c r="W306" s="97"/>
      <c r="X306" s="97"/>
      <c r="Y306" s="97"/>
      <c r="Z306" s="97"/>
      <c r="AA306" s="158"/>
      <c r="AB306" s="156">
        <v>1</v>
      </c>
      <c r="AC306" s="97">
        <v>2</v>
      </c>
      <c r="AD306" s="97">
        <v>3</v>
      </c>
      <c r="AE306" s="97">
        <v>3</v>
      </c>
      <c r="AF306" s="97">
        <v>1</v>
      </c>
      <c r="AG306" s="97">
        <v>3</v>
      </c>
      <c r="AH306" s="97">
        <v>8</v>
      </c>
      <c r="AI306" s="97">
        <v>1</v>
      </c>
      <c r="AJ306" s="97">
        <v>2</v>
      </c>
      <c r="AK306" s="97">
        <v>2</v>
      </c>
      <c r="AL306" s="97"/>
      <c r="AM306" s="158"/>
      <c r="AN306" s="141">
        <v>5</v>
      </c>
      <c r="AO306" s="97">
        <v>4</v>
      </c>
      <c r="AP306" s="97">
        <v>3</v>
      </c>
      <c r="AQ306" s="97">
        <v>5</v>
      </c>
      <c r="AR306" s="97">
        <v>1</v>
      </c>
      <c r="AS306" s="97">
        <v>2</v>
      </c>
      <c r="AT306" s="97">
        <v>1</v>
      </c>
      <c r="AU306" s="97">
        <v>3</v>
      </c>
      <c r="AV306" s="99">
        <v>1</v>
      </c>
      <c r="AW306" s="99">
        <v>2</v>
      </c>
      <c r="AX306" s="147">
        <v>3</v>
      </c>
    </row>
    <row r="307" spans="1:50" x14ac:dyDescent="0.25">
      <c r="A307" s="97" t="s">
        <v>593</v>
      </c>
      <c r="B307" s="98" t="s">
        <v>778</v>
      </c>
      <c r="C307" s="98"/>
      <c r="D307" s="98" t="s">
        <v>594</v>
      </c>
      <c r="E307" s="156" t="s">
        <v>53</v>
      </c>
      <c r="F307" s="97" t="s">
        <v>53</v>
      </c>
      <c r="G307" s="97" t="s">
        <v>53</v>
      </c>
      <c r="H307" s="97" t="s">
        <v>53</v>
      </c>
      <c r="I307" s="97" t="s">
        <v>53</v>
      </c>
      <c r="J307" s="97"/>
      <c r="K307" s="97"/>
      <c r="L307" s="97"/>
      <c r="M307" s="97"/>
      <c r="N307" s="97"/>
      <c r="O307" s="157"/>
      <c r="P307" s="156" t="s">
        <v>53</v>
      </c>
      <c r="Q307" s="97" t="s">
        <v>53</v>
      </c>
      <c r="R307" s="97" t="s">
        <v>53</v>
      </c>
      <c r="S307" s="97" t="s">
        <v>53</v>
      </c>
      <c r="T307" s="97" t="s">
        <v>53</v>
      </c>
      <c r="U307" s="97" t="s">
        <v>53</v>
      </c>
      <c r="V307" s="97"/>
      <c r="W307" s="97"/>
      <c r="X307" s="97"/>
      <c r="Y307" s="97"/>
      <c r="Z307" s="97"/>
      <c r="AA307" s="157"/>
      <c r="AB307" s="156" t="s">
        <v>53</v>
      </c>
      <c r="AC307" s="97" t="s">
        <v>53</v>
      </c>
      <c r="AD307" s="97" t="s">
        <v>53</v>
      </c>
      <c r="AE307" s="97" t="s">
        <v>53</v>
      </c>
      <c r="AF307" s="97" t="s">
        <v>53</v>
      </c>
      <c r="AG307" s="97" t="s">
        <v>53</v>
      </c>
      <c r="AH307" s="97"/>
      <c r="AI307" s="97"/>
      <c r="AJ307" s="97"/>
      <c r="AK307" s="97"/>
      <c r="AL307" s="97"/>
      <c r="AM307" s="157"/>
      <c r="AN307" s="141" t="s">
        <v>53</v>
      </c>
      <c r="AO307" s="97" t="s">
        <v>53</v>
      </c>
      <c r="AP307" s="97" t="s">
        <v>53</v>
      </c>
      <c r="AQ307" s="97" t="s">
        <v>53</v>
      </c>
      <c r="AR307" s="97" t="s">
        <v>53</v>
      </c>
      <c r="AS307" s="97"/>
      <c r="AT307" s="97"/>
      <c r="AU307" s="97"/>
      <c r="AV307" s="99"/>
      <c r="AW307" s="99"/>
      <c r="AX307" s="99"/>
    </row>
    <row r="308" spans="1:50" x14ac:dyDescent="0.25">
      <c r="A308" s="97" t="s">
        <v>595</v>
      </c>
      <c r="B308" s="98" t="s">
        <v>778</v>
      </c>
      <c r="C308" s="98"/>
      <c r="D308" s="98" t="s">
        <v>596</v>
      </c>
      <c r="E308" s="156">
        <v>22</v>
      </c>
      <c r="F308" s="97">
        <v>19</v>
      </c>
      <c r="G308" s="97">
        <v>16</v>
      </c>
      <c r="H308" s="97">
        <v>18</v>
      </c>
      <c r="I308" s="100">
        <v>12</v>
      </c>
      <c r="J308" s="100">
        <v>21</v>
      </c>
      <c r="K308" s="100">
        <v>5</v>
      </c>
      <c r="L308" s="100">
        <v>4</v>
      </c>
      <c r="M308" s="100">
        <v>19</v>
      </c>
      <c r="N308" s="100">
        <v>16</v>
      </c>
      <c r="O308" s="158">
        <v>33</v>
      </c>
      <c r="P308" s="156">
        <v>2</v>
      </c>
      <c r="Q308" s="97">
        <v>9</v>
      </c>
      <c r="R308" s="97">
        <v>10</v>
      </c>
      <c r="S308" s="97">
        <v>7</v>
      </c>
      <c r="T308" s="97">
        <v>7</v>
      </c>
      <c r="U308" s="97">
        <v>4</v>
      </c>
      <c r="V308" s="97">
        <v>4</v>
      </c>
      <c r="W308" s="97"/>
      <c r="X308" s="97">
        <v>2</v>
      </c>
      <c r="Y308" s="97">
        <v>6</v>
      </c>
      <c r="Z308" s="97">
        <v>5</v>
      </c>
      <c r="AA308" s="158">
        <v>9</v>
      </c>
      <c r="AB308" s="156">
        <v>1</v>
      </c>
      <c r="AC308" s="97">
        <v>9</v>
      </c>
      <c r="AD308" s="97">
        <v>6</v>
      </c>
      <c r="AE308" s="97">
        <v>6</v>
      </c>
      <c r="AF308" s="97">
        <v>4</v>
      </c>
      <c r="AG308" s="97">
        <v>6</v>
      </c>
      <c r="AH308" s="97">
        <v>7</v>
      </c>
      <c r="AI308" s="97">
        <v>4</v>
      </c>
      <c r="AJ308" s="97"/>
      <c r="AK308" s="97">
        <v>5</v>
      </c>
      <c r="AL308" s="97">
        <v>3</v>
      </c>
      <c r="AM308" s="158">
        <v>9</v>
      </c>
      <c r="AN308" s="141">
        <v>4</v>
      </c>
      <c r="AO308" s="97">
        <v>3</v>
      </c>
      <c r="AP308" s="97">
        <v>3</v>
      </c>
      <c r="AQ308" s="97">
        <v>9</v>
      </c>
      <c r="AR308" s="97">
        <v>2</v>
      </c>
      <c r="AS308" s="97">
        <v>10</v>
      </c>
      <c r="AT308" s="97">
        <v>1</v>
      </c>
      <c r="AU308" s="97">
        <v>2</v>
      </c>
      <c r="AV308" s="99">
        <v>8</v>
      </c>
      <c r="AW308" s="99">
        <v>8</v>
      </c>
      <c r="AX308" s="147">
        <v>15</v>
      </c>
    </row>
    <row r="309" spans="1:50" x14ac:dyDescent="0.25">
      <c r="A309" s="97" t="s">
        <v>597</v>
      </c>
      <c r="B309" s="98" t="s">
        <v>778</v>
      </c>
      <c r="C309" s="98"/>
      <c r="D309" s="98" t="s">
        <v>950</v>
      </c>
      <c r="E309" s="156" t="s">
        <v>53</v>
      </c>
      <c r="F309" s="97" t="s">
        <v>53</v>
      </c>
      <c r="G309" s="97" t="s">
        <v>53</v>
      </c>
      <c r="H309" s="97" t="s">
        <v>53</v>
      </c>
      <c r="I309" s="97" t="s">
        <v>53</v>
      </c>
      <c r="J309" s="97">
        <v>3</v>
      </c>
      <c r="K309" s="97">
        <v>3</v>
      </c>
      <c r="L309" s="97"/>
      <c r="M309" s="97"/>
      <c r="N309" s="97"/>
      <c r="O309" s="157"/>
      <c r="P309" s="156" t="s">
        <v>53</v>
      </c>
      <c r="Q309" s="97" t="s">
        <v>53</v>
      </c>
      <c r="R309" s="97" t="s">
        <v>53</v>
      </c>
      <c r="S309" s="97" t="s">
        <v>53</v>
      </c>
      <c r="T309" s="97" t="s">
        <v>53</v>
      </c>
      <c r="U309" s="97" t="s">
        <v>53</v>
      </c>
      <c r="V309" s="97"/>
      <c r="W309" s="97"/>
      <c r="X309" s="97"/>
      <c r="Y309" s="97"/>
      <c r="Z309" s="97"/>
      <c r="AA309" s="157"/>
      <c r="AB309" s="156" t="s">
        <v>53</v>
      </c>
      <c r="AC309" s="97" t="s">
        <v>53</v>
      </c>
      <c r="AD309" s="97" t="s">
        <v>53</v>
      </c>
      <c r="AE309" s="97" t="s">
        <v>53</v>
      </c>
      <c r="AF309" s="97" t="s">
        <v>53</v>
      </c>
      <c r="AG309" s="97" t="s">
        <v>53</v>
      </c>
      <c r="AH309" s="97">
        <v>2</v>
      </c>
      <c r="AI309" s="97">
        <v>3</v>
      </c>
      <c r="AJ309" s="97"/>
      <c r="AK309" s="97"/>
      <c r="AL309" s="97"/>
      <c r="AM309" s="157"/>
      <c r="AN309" s="141" t="s">
        <v>53</v>
      </c>
      <c r="AO309" s="97" t="s">
        <v>53</v>
      </c>
      <c r="AP309" s="97" t="s">
        <v>53</v>
      </c>
      <c r="AQ309" s="97" t="s">
        <v>53</v>
      </c>
      <c r="AR309" s="97" t="s">
        <v>53</v>
      </c>
      <c r="AS309" s="97">
        <v>1</v>
      </c>
      <c r="AT309" s="97"/>
      <c r="AU309" s="97"/>
      <c r="AV309" s="99"/>
      <c r="AW309" s="99"/>
      <c r="AX309" s="99"/>
    </row>
    <row r="310" spans="1:50" x14ac:dyDescent="0.25">
      <c r="A310" s="97" t="s">
        <v>599</v>
      </c>
      <c r="B310" s="98" t="s">
        <v>778</v>
      </c>
      <c r="C310" s="98"/>
      <c r="D310" s="98" t="s">
        <v>600</v>
      </c>
      <c r="E310" s="156" t="s">
        <v>53</v>
      </c>
      <c r="F310" s="97" t="s">
        <v>53</v>
      </c>
      <c r="G310" s="97" t="s">
        <v>53</v>
      </c>
      <c r="H310" s="97" t="s">
        <v>53</v>
      </c>
      <c r="I310" s="97" t="s">
        <v>53</v>
      </c>
      <c r="J310" s="97"/>
      <c r="K310" s="97"/>
      <c r="L310" s="97"/>
      <c r="M310" s="97"/>
      <c r="N310" s="97"/>
      <c r="O310" s="157"/>
      <c r="P310" s="156" t="s">
        <v>53</v>
      </c>
      <c r="Q310" s="97" t="s">
        <v>53</v>
      </c>
      <c r="R310" s="97" t="s">
        <v>53</v>
      </c>
      <c r="S310" s="97" t="s">
        <v>53</v>
      </c>
      <c r="T310" s="97" t="s">
        <v>53</v>
      </c>
      <c r="U310" s="97" t="s">
        <v>53</v>
      </c>
      <c r="V310" s="97"/>
      <c r="W310" s="97"/>
      <c r="X310" s="97"/>
      <c r="Y310" s="97"/>
      <c r="Z310" s="97"/>
      <c r="AA310" s="157"/>
      <c r="AB310" s="156" t="s">
        <v>53</v>
      </c>
      <c r="AC310" s="97" t="s">
        <v>53</v>
      </c>
      <c r="AD310" s="97" t="s">
        <v>53</v>
      </c>
      <c r="AE310" s="97" t="s">
        <v>53</v>
      </c>
      <c r="AF310" s="97" t="s">
        <v>53</v>
      </c>
      <c r="AG310" s="97" t="s">
        <v>53</v>
      </c>
      <c r="AH310" s="97"/>
      <c r="AI310" s="97"/>
      <c r="AJ310" s="97"/>
      <c r="AK310" s="97"/>
      <c r="AL310" s="97"/>
      <c r="AM310" s="157"/>
      <c r="AN310" s="141" t="s">
        <v>53</v>
      </c>
      <c r="AO310" s="97" t="s">
        <v>53</v>
      </c>
      <c r="AP310" s="97" t="s">
        <v>53</v>
      </c>
      <c r="AQ310" s="97" t="s">
        <v>53</v>
      </c>
      <c r="AR310" s="97" t="s">
        <v>53</v>
      </c>
      <c r="AS310" s="97"/>
      <c r="AT310" s="97"/>
      <c r="AU310" s="97"/>
      <c r="AV310" s="99"/>
      <c r="AW310" s="99"/>
      <c r="AX310" s="99"/>
    </row>
    <row r="311" spans="1:50" x14ac:dyDescent="0.25">
      <c r="A311" s="97" t="s">
        <v>601</v>
      </c>
      <c r="B311" s="98" t="s">
        <v>778</v>
      </c>
      <c r="C311" s="98"/>
      <c r="D311" s="98" t="s">
        <v>602</v>
      </c>
      <c r="E311" s="156" t="s">
        <v>53</v>
      </c>
      <c r="F311" s="97" t="s">
        <v>53</v>
      </c>
      <c r="G311" s="97" t="s">
        <v>53</v>
      </c>
      <c r="H311" s="97" t="s">
        <v>53</v>
      </c>
      <c r="I311" s="97" t="s">
        <v>53</v>
      </c>
      <c r="J311" s="97"/>
      <c r="K311" s="97"/>
      <c r="L311" s="97"/>
      <c r="M311" s="97"/>
      <c r="N311" s="97"/>
      <c r="O311" s="157"/>
      <c r="P311" s="156" t="s">
        <v>53</v>
      </c>
      <c r="Q311" s="97" t="s">
        <v>53</v>
      </c>
      <c r="R311" s="97" t="s">
        <v>53</v>
      </c>
      <c r="S311" s="97" t="s">
        <v>53</v>
      </c>
      <c r="T311" s="97" t="s">
        <v>53</v>
      </c>
      <c r="U311" s="97" t="s">
        <v>53</v>
      </c>
      <c r="V311" s="97"/>
      <c r="W311" s="97"/>
      <c r="X311" s="97"/>
      <c r="Y311" s="97"/>
      <c r="Z311" s="97"/>
      <c r="AA311" s="157"/>
      <c r="AB311" s="156" t="s">
        <v>53</v>
      </c>
      <c r="AC311" s="97" t="s">
        <v>53</v>
      </c>
      <c r="AD311" s="97" t="s">
        <v>53</v>
      </c>
      <c r="AE311" s="97" t="s">
        <v>53</v>
      </c>
      <c r="AF311" s="97" t="s">
        <v>53</v>
      </c>
      <c r="AG311" s="97" t="s">
        <v>53</v>
      </c>
      <c r="AH311" s="97"/>
      <c r="AI311" s="97"/>
      <c r="AJ311" s="97"/>
      <c r="AK311" s="97"/>
      <c r="AL311" s="97"/>
      <c r="AM311" s="157"/>
      <c r="AN311" s="141" t="s">
        <v>53</v>
      </c>
      <c r="AO311" s="97" t="s">
        <v>53</v>
      </c>
      <c r="AP311" s="97" t="s">
        <v>53</v>
      </c>
      <c r="AQ311" s="97" t="s">
        <v>53</v>
      </c>
      <c r="AR311" s="97" t="s">
        <v>53</v>
      </c>
      <c r="AS311" s="97"/>
      <c r="AT311" s="97"/>
      <c r="AU311" s="97"/>
      <c r="AV311" s="99"/>
      <c r="AW311" s="99"/>
      <c r="AX311" s="99"/>
    </row>
    <row r="312" spans="1:50" x14ac:dyDescent="0.25">
      <c r="A312" s="97" t="s">
        <v>603</v>
      </c>
      <c r="B312" s="98" t="s">
        <v>778</v>
      </c>
      <c r="C312" s="98"/>
      <c r="D312" s="98" t="s">
        <v>817</v>
      </c>
      <c r="E312" s="156" t="s">
        <v>53</v>
      </c>
      <c r="F312" s="97" t="s">
        <v>53</v>
      </c>
      <c r="G312" s="97" t="s">
        <v>53</v>
      </c>
      <c r="H312" s="97">
        <v>1</v>
      </c>
      <c r="I312" s="97" t="s">
        <v>53</v>
      </c>
      <c r="J312" s="97">
        <v>1</v>
      </c>
      <c r="K312" s="97"/>
      <c r="L312" s="97"/>
      <c r="M312" s="97"/>
      <c r="N312" s="97"/>
      <c r="O312" s="157"/>
      <c r="P312" s="156" t="s">
        <v>53</v>
      </c>
      <c r="Q312" s="97" t="s">
        <v>53</v>
      </c>
      <c r="R312" s="97" t="s">
        <v>53</v>
      </c>
      <c r="S312" s="97" t="s">
        <v>53</v>
      </c>
      <c r="T312" s="97" t="s">
        <v>53</v>
      </c>
      <c r="U312" s="97" t="s">
        <v>53</v>
      </c>
      <c r="V312" s="97"/>
      <c r="W312" s="97"/>
      <c r="X312" s="97"/>
      <c r="Y312" s="97"/>
      <c r="Z312" s="97"/>
      <c r="AA312" s="157"/>
      <c r="AB312" s="156" t="s">
        <v>53</v>
      </c>
      <c r="AC312" s="97" t="s">
        <v>53</v>
      </c>
      <c r="AD312" s="97" t="s">
        <v>53</v>
      </c>
      <c r="AE312" s="97" t="s">
        <v>53</v>
      </c>
      <c r="AF312" s="97" t="s">
        <v>53</v>
      </c>
      <c r="AG312" s="97" t="s">
        <v>53</v>
      </c>
      <c r="AH312" s="97"/>
      <c r="AI312" s="97"/>
      <c r="AJ312" s="97"/>
      <c r="AK312" s="97"/>
      <c r="AL312" s="97"/>
      <c r="AM312" s="157"/>
      <c r="AN312" s="141" t="s">
        <v>53</v>
      </c>
      <c r="AO312" s="97" t="s">
        <v>53</v>
      </c>
      <c r="AP312" s="97" t="s">
        <v>53</v>
      </c>
      <c r="AQ312" s="97">
        <v>1</v>
      </c>
      <c r="AR312" s="97" t="s">
        <v>53</v>
      </c>
      <c r="AS312" s="97">
        <v>1</v>
      </c>
      <c r="AT312" s="97"/>
      <c r="AU312" s="97"/>
      <c r="AV312" s="99"/>
      <c r="AW312" s="99"/>
      <c r="AX312" s="99"/>
    </row>
    <row r="313" spans="1:50" x14ac:dyDescent="0.25">
      <c r="A313" s="97" t="s">
        <v>605</v>
      </c>
      <c r="B313" s="98" t="s">
        <v>778</v>
      </c>
      <c r="C313" s="98"/>
      <c r="D313" s="98" t="s">
        <v>606</v>
      </c>
      <c r="E313" s="156">
        <v>11</v>
      </c>
      <c r="F313" s="97">
        <v>13</v>
      </c>
      <c r="G313" s="97">
        <v>11</v>
      </c>
      <c r="H313" s="97">
        <v>22</v>
      </c>
      <c r="I313" s="100">
        <v>17</v>
      </c>
      <c r="J313" s="100">
        <v>8</v>
      </c>
      <c r="K313" s="100">
        <v>9</v>
      </c>
      <c r="L313" s="100">
        <v>5</v>
      </c>
      <c r="M313" s="100">
        <v>4</v>
      </c>
      <c r="N313" s="100">
        <v>3</v>
      </c>
      <c r="O313" s="158">
        <v>3</v>
      </c>
      <c r="P313" s="156">
        <v>3</v>
      </c>
      <c r="Q313" s="97" t="s">
        <v>53</v>
      </c>
      <c r="R313" s="97">
        <v>2</v>
      </c>
      <c r="S313" s="97" t="s">
        <v>53</v>
      </c>
      <c r="T313" s="97">
        <v>2</v>
      </c>
      <c r="U313" s="97">
        <v>6</v>
      </c>
      <c r="V313" s="97">
        <v>4</v>
      </c>
      <c r="W313" s="97">
        <v>2</v>
      </c>
      <c r="X313" s="97">
        <v>1</v>
      </c>
      <c r="Y313" s="97">
        <v>1</v>
      </c>
      <c r="Z313" s="97"/>
      <c r="AA313" s="158">
        <v>2</v>
      </c>
      <c r="AB313" s="156" t="s">
        <v>53</v>
      </c>
      <c r="AC313" s="97" t="s">
        <v>53</v>
      </c>
      <c r="AD313" s="97" t="s">
        <v>53</v>
      </c>
      <c r="AE313" s="97" t="s">
        <v>53</v>
      </c>
      <c r="AF313" s="97" t="s">
        <v>53</v>
      </c>
      <c r="AG313" s="97" t="s">
        <v>53</v>
      </c>
      <c r="AH313" s="97"/>
      <c r="AI313" s="97">
        <v>1</v>
      </c>
      <c r="AJ313" s="97">
        <v>1</v>
      </c>
      <c r="AK313" s="97"/>
      <c r="AL313" s="97"/>
      <c r="AM313" s="158"/>
      <c r="AN313" s="141">
        <v>11</v>
      </c>
      <c r="AO313" s="97">
        <v>11</v>
      </c>
      <c r="AP313" s="97">
        <v>11</v>
      </c>
      <c r="AQ313" s="97">
        <v>20</v>
      </c>
      <c r="AR313" s="97">
        <v>11</v>
      </c>
      <c r="AS313" s="97">
        <v>4</v>
      </c>
      <c r="AT313" s="97">
        <v>6</v>
      </c>
      <c r="AU313" s="97">
        <v>3</v>
      </c>
      <c r="AV313" s="99">
        <v>3</v>
      </c>
      <c r="AW313" s="99">
        <v>3</v>
      </c>
      <c r="AX313" s="147">
        <v>1</v>
      </c>
    </row>
    <row r="314" spans="1:50" x14ac:dyDescent="0.25">
      <c r="A314" s="101"/>
      <c r="B314" s="102" t="s">
        <v>778</v>
      </c>
      <c r="C314" s="102" t="s">
        <v>607</v>
      </c>
      <c r="D314" s="102"/>
      <c r="E314" s="159" t="s">
        <v>53</v>
      </c>
      <c r="F314" s="101" t="s">
        <v>53</v>
      </c>
      <c r="G314" s="101" t="s">
        <v>53</v>
      </c>
      <c r="H314" s="101" t="s">
        <v>53</v>
      </c>
      <c r="I314" s="101" t="s">
        <v>53</v>
      </c>
      <c r="J314" s="101">
        <v>1</v>
      </c>
      <c r="K314" s="101"/>
      <c r="L314" s="101"/>
      <c r="M314" s="101"/>
      <c r="N314" s="101"/>
      <c r="O314" s="160"/>
      <c r="P314" s="159">
        <v>4</v>
      </c>
      <c r="Q314" s="101" t="s">
        <v>53</v>
      </c>
      <c r="R314" s="101" t="s">
        <v>53</v>
      </c>
      <c r="S314" s="101" t="s">
        <v>53</v>
      </c>
      <c r="T314" s="101" t="s">
        <v>53</v>
      </c>
      <c r="U314" s="101" t="s">
        <v>53</v>
      </c>
      <c r="V314" s="101"/>
      <c r="W314" s="101"/>
      <c r="X314" s="101"/>
      <c r="Y314" s="101"/>
      <c r="Z314" s="101"/>
      <c r="AA314" s="160"/>
      <c r="AB314" s="159">
        <v>1</v>
      </c>
      <c r="AC314" s="101" t="s">
        <v>53</v>
      </c>
      <c r="AD314" s="101" t="s">
        <v>53</v>
      </c>
      <c r="AE314" s="101" t="s">
        <v>53</v>
      </c>
      <c r="AF314" s="101" t="s">
        <v>53</v>
      </c>
      <c r="AG314" s="101" t="s">
        <v>53</v>
      </c>
      <c r="AH314" s="101"/>
      <c r="AI314" s="101"/>
      <c r="AJ314" s="101"/>
      <c r="AK314" s="101"/>
      <c r="AL314" s="101"/>
      <c r="AM314" s="160"/>
      <c r="AN314" s="142" t="s">
        <v>53</v>
      </c>
      <c r="AO314" s="101" t="s">
        <v>53</v>
      </c>
      <c r="AP314" s="101" t="s">
        <v>53</v>
      </c>
      <c r="AQ314" s="101" t="s">
        <v>53</v>
      </c>
      <c r="AR314" s="101" t="s">
        <v>53</v>
      </c>
      <c r="AS314" s="101">
        <v>1</v>
      </c>
      <c r="AT314" s="101"/>
      <c r="AU314" s="101"/>
      <c r="AV314" s="103"/>
      <c r="AW314" s="103"/>
      <c r="AX314" s="103"/>
    </row>
    <row r="315" spans="1:50" x14ac:dyDescent="0.25">
      <c r="A315" s="97" t="s">
        <v>608</v>
      </c>
      <c r="B315" s="98" t="s">
        <v>778</v>
      </c>
      <c r="C315" s="98"/>
      <c r="D315" s="98" t="s">
        <v>609</v>
      </c>
      <c r="E315" s="156">
        <v>2</v>
      </c>
      <c r="F315" s="97">
        <v>1</v>
      </c>
      <c r="G315" s="97" t="s">
        <v>53</v>
      </c>
      <c r="H315" s="97">
        <v>1</v>
      </c>
      <c r="I315" s="100">
        <v>5</v>
      </c>
      <c r="J315" s="100">
        <v>5</v>
      </c>
      <c r="K315" s="100">
        <v>4</v>
      </c>
      <c r="L315" s="100">
        <v>4</v>
      </c>
      <c r="M315" s="100">
        <v>4</v>
      </c>
      <c r="N315" s="100">
        <v>6</v>
      </c>
      <c r="O315" s="158">
        <v>7</v>
      </c>
      <c r="P315" s="156" t="s">
        <v>53</v>
      </c>
      <c r="Q315" s="97">
        <v>2</v>
      </c>
      <c r="R315" s="97" t="s">
        <v>53</v>
      </c>
      <c r="S315" s="97" t="s">
        <v>53</v>
      </c>
      <c r="T315" s="97" t="s">
        <v>53</v>
      </c>
      <c r="U315" s="97" t="s">
        <v>53</v>
      </c>
      <c r="V315" s="97">
        <v>1</v>
      </c>
      <c r="W315" s="97">
        <v>1</v>
      </c>
      <c r="X315" s="97"/>
      <c r="Y315" s="97"/>
      <c r="Z315" s="97">
        <v>2</v>
      </c>
      <c r="AA315" s="158">
        <v>2</v>
      </c>
      <c r="AB315" s="156" t="s">
        <v>53</v>
      </c>
      <c r="AC315" s="97" t="s">
        <v>53</v>
      </c>
      <c r="AD315" s="97">
        <v>1</v>
      </c>
      <c r="AE315" s="97" t="s">
        <v>53</v>
      </c>
      <c r="AF315" s="97" t="s">
        <v>53</v>
      </c>
      <c r="AG315" s="100">
        <v>1</v>
      </c>
      <c r="AH315" s="100"/>
      <c r="AI315" s="100">
        <v>1</v>
      </c>
      <c r="AJ315" s="100"/>
      <c r="AK315" s="100"/>
      <c r="AL315" s="100"/>
      <c r="AM315" s="158"/>
      <c r="AN315" s="141" t="s">
        <v>53</v>
      </c>
      <c r="AO315" s="97" t="s">
        <v>53</v>
      </c>
      <c r="AP315" s="97" t="s">
        <v>53</v>
      </c>
      <c r="AQ315" s="97">
        <v>1</v>
      </c>
      <c r="AR315" s="100">
        <v>4</v>
      </c>
      <c r="AS315" s="100">
        <v>4</v>
      </c>
      <c r="AT315" s="100">
        <v>2</v>
      </c>
      <c r="AU315" s="97">
        <v>4</v>
      </c>
      <c r="AV315" s="99">
        <v>4</v>
      </c>
      <c r="AW315" s="99">
        <v>4</v>
      </c>
      <c r="AX315" s="147">
        <v>5</v>
      </c>
    </row>
    <row r="316" spans="1:50" x14ac:dyDescent="0.25">
      <c r="A316" s="97" t="s">
        <v>610</v>
      </c>
      <c r="B316" s="98" t="s">
        <v>778</v>
      </c>
      <c r="C316" s="98"/>
      <c r="D316" s="98" t="s">
        <v>951</v>
      </c>
      <c r="E316" s="156">
        <v>1</v>
      </c>
      <c r="F316" s="97">
        <v>13</v>
      </c>
      <c r="G316" s="97">
        <v>2</v>
      </c>
      <c r="H316" s="97">
        <v>13</v>
      </c>
      <c r="I316" s="100">
        <v>11</v>
      </c>
      <c r="J316" s="100">
        <v>1</v>
      </c>
      <c r="K316" s="100">
        <v>3</v>
      </c>
      <c r="L316" s="100">
        <v>15</v>
      </c>
      <c r="M316" s="100">
        <v>3</v>
      </c>
      <c r="N316" s="100">
        <v>5</v>
      </c>
      <c r="O316" s="158">
        <v>12</v>
      </c>
      <c r="P316" s="156">
        <v>3</v>
      </c>
      <c r="Q316" s="97" t="s">
        <v>53</v>
      </c>
      <c r="R316" s="97">
        <v>8</v>
      </c>
      <c r="S316" s="97">
        <v>1</v>
      </c>
      <c r="T316" s="97">
        <v>5</v>
      </c>
      <c r="U316" s="97">
        <v>1</v>
      </c>
      <c r="V316" s="97"/>
      <c r="W316" s="97">
        <v>2</v>
      </c>
      <c r="X316" s="97">
        <v>5</v>
      </c>
      <c r="Y316" s="97">
        <v>2</v>
      </c>
      <c r="Z316" s="97">
        <v>3</v>
      </c>
      <c r="AA316" s="158">
        <v>5</v>
      </c>
      <c r="AB316" s="156" t="s">
        <v>53</v>
      </c>
      <c r="AC316" s="97" t="s">
        <v>53</v>
      </c>
      <c r="AD316" s="97">
        <v>2</v>
      </c>
      <c r="AE316" s="97">
        <v>1</v>
      </c>
      <c r="AF316" s="97">
        <v>5</v>
      </c>
      <c r="AG316" s="97">
        <v>3</v>
      </c>
      <c r="AH316" s="97">
        <v>1</v>
      </c>
      <c r="AI316" s="97">
        <v>1</v>
      </c>
      <c r="AJ316" s="97">
        <v>4</v>
      </c>
      <c r="AK316" s="97">
        <v>1</v>
      </c>
      <c r="AL316" s="97">
        <v>1</v>
      </c>
      <c r="AM316" s="158">
        <v>2</v>
      </c>
      <c r="AN316" s="141">
        <v>1</v>
      </c>
      <c r="AO316" s="97">
        <v>3</v>
      </c>
      <c r="AP316" s="97" t="s">
        <v>53</v>
      </c>
      <c r="AQ316" s="97">
        <v>3</v>
      </c>
      <c r="AR316" s="97">
        <v>7</v>
      </c>
      <c r="AS316" s="97"/>
      <c r="AT316" s="97"/>
      <c r="AU316" s="97">
        <v>6</v>
      </c>
      <c r="AV316" s="99"/>
      <c r="AW316" s="99">
        <v>1</v>
      </c>
      <c r="AX316" s="147">
        <v>5</v>
      </c>
    </row>
    <row r="317" spans="1:50" x14ac:dyDescent="0.25">
      <c r="A317" s="97" t="s">
        <v>612</v>
      </c>
      <c r="B317" s="98" t="s">
        <v>778</v>
      </c>
      <c r="C317" s="98"/>
      <c r="D317" s="98" t="s">
        <v>613</v>
      </c>
      <c r="E317" s="156">
        <v>9</v>
      </c>
      <c r="F317" s="97">
        <v>10</v>
      </c>
      <c r="G317" s="97">
        <v>15</v>
      </c>
      <c r="H317" s="97">
        <v>14</v>
      </c>
      <c r="I317" s="100">
        <v>4</v>
      </c>
      <c r="J317" s="100">
        <v>13</v>
      </c>
      <c r="K317" s="100">
        <v>10</v>
      </c>
      <c r="L317" s="100"/>
      <c r="M317" s="100">
        <v>16</v>
      </c>
      <c r="N317" s="100">
        <v>26</v>
      </c>
      <c r="O317" s="158">
        <v>22</v>
      </c>
      <c r="P317" s="156">
        <v>1</v>
      </c>
      <c r="Q317" s="97" t="s">
        <v>53</v>
      </c>
      <c r="R317" s="97">
        <v>4</v>
      </c>
      <c r="S317" s="97">
        <v>4</v>
      </c>
      <c r="T317" s="97">
        <v>5</v>
      </c>
      <c r="U317" s="97">
        <v>2</v>
      </c>
      <c r="V317" s="97">
        <v>3</v>
      </c>
      <c r="W317" s="97">
        <v>3</v>
      </c>
      <c r="X317" s="97"/>
      <c r="Y317" s="97">
        <v>7</v>
      </c>
      <c r="Z317" s="97">
        <v>10</v>
      </c>
      <c r="AA317" s="158">
        <v>8</v>
      </c>
      <c r="AB317" s="156">
        <v>1</v>
      </c>
      <c r="AC317" s="97">
        <v>3</v>
      </c>
      <c r="AD317" s="97">
        <v>2</v>
      </c>
      <c r="AE317" s="97">
        <v>3</v>
      </c>
      <c r="AF317" s="97">
        <v>4</v>
      </c>
      <c r="AG317" s="97" t="s">
        <v>53</v>
      </c>
      <c r="AH317" s="97">
        <v>2</v>
      </c>
      <c r="AI317" s="97">
        <v>4</v>
      </c>
      <c r="AJ317" s="97"/>
      <c r="AK317" s="97">
        <v>1</v>
      </c>
      <c r="AL317" s="97">
        <v>5</v>
      </c>
      <c r="AM317" s="158">
        <v>9</v>
      </c>
      <c r="AN317" s="141">
        <v>6</v>
      </c>
      <c r="AO317" s="97">
        <v>4</v>
      </c>
      <c r="AP317" s="97">
        <v>8</v>
      </c>
      <c r="AQ317" s="97">
        <v>5</v>
      </c>
      <c r="AR317" s="97">
        <v>2</v>
      </c>
      <c r="AS317" s="97">
        <v>8</v>
      </c>
      <c r="AT317" s="97">
        <v>3</v>
      </c>
      <c r="AU317" s="97"/>
      <c r="AV317" s="99">
        <v>8</v>
      </c>
      <c r="AW317" s="99">
        <v>11</v>
      </c>
      <c r="AX317" s="147">
        <v>5</v>
      </c>
    </row>
    <row r="318" spans="1:50" x14ac:dyDescent="0.25">
      <c r="A318" s="97" t="s">
        <v>614</v>
      </c>
      <c r="B318" s="98" t="s">
        <v>778</v>
      </c>
      <c r="C318" s="98"/>
      <c r="D318" s="98" t="s">
        <v>818</v>
      </c>
      <c r="E318" s="156" t="s">
        <v>53</v>
      </c>
      <c r="F318" s="97" t="s">
        <v>53</v>
      </c>
      <c r="G318" s="97">
        <v>8</v>
      </c>
      <c r="H318" s="97">
        <v>15</v>
      </c>
      <c r="I318" s="100">
        <v>7</v>
      </c>
      <c r="J318" s="100">
        <v>9</v>
      </c>
      <c r="K318" s="100">
        <v>4</v>
      </c>
      <c r="L318" s="100">
        <v>1</v>
      </c>
      <c r="M318" s="100">
        <v>12</v>
      </c>
      <c r="N318" s="100">
        <v>6</v>
      </c>
      <c r="O318" s="158">
        <v>6</v>
      </c>
      <c r="P318" s="156" t="s">
        <v>53</v>
      </c>
      <c r="Q318" s="97" t="s">
        <v>53</v>
      </c>
      <c r="R318" s="97" t="s">
        <v>53</v>
      </c>
      <c r="S318" s="97" t="s">
        <v>53</v>
      </c>
      <c r="T318" s="97" t="s">
        <v>53</v>
      </c>
      <c r="U318" s="97" t="s">
        <v>53</v>
      </c>
      <c r="V318" s="97"/>
      <c r="W318" s="97"/>
      <c r="X318" s="97"/>
      <c r="Y318" s="97">
        <v>1</v>
      </c>
      <c r="Z318" s="97">
        <v>4</v>
      </c>
      <c r="AA318" s="158"/>
      <c r="AB318" s="156" t="s">
        <v>53</v>
      </c>
      <c r="AC318" s="97" t="s">
        <v>53</v>
      </c>
      <c r="AD318" s="97" t="s">
        <v>53</v>
      </c>
      <c r="AE318" s="97">
        <v>2</v>
      </c>
      <c r="AF318" s="97">
        <v>3</v>
      </c>
      <c r="AG318" s="100">
        <v>1</v>
      </c>
      <c r="AH318" s="100">
        <v>4</v>
      </c>
      <c r="AI318" s="100">
        <v>1</v>
      </c>
      <c r="AJ318" s="100">
        <v>1</v>
      </c>
      <c r="AK318" s="100">
        <v>2</v>
      </c>
      <c r="AL318" s="100">
        <v>2</v>
      </c>
      <c r="AM318" s="158">
        <v>1</v>
      </c>
      <c r="AN318" s="141" t="s">
        <v>53</v>
      </c>
      <c r="AO318" s="97" t="s">
        <v>53</v>
      </c>
      <c r="AP318" s="97">
        <v>6</v>
      </c>
      <c r="AQ318" s="97">
        <v>12</v>
      </c>
      <c r="AR318" s="97">
        <v>6</v>
      </c>
      <c r="AS318" s="97">
        <v>5</v>
      </c>
      <c r="AT318" s="97">
        <v>3</v>
      </c>
      <c r="AU318" s="97"/>
      <c r="AV318" s="99">
        <v>9</v>
      </c>
      <c r="AW318" s="99"/>
      <c r="AX318" s="147">
        <v>5</v>
      </c>
    </row>
    <row r="319" spans="1:50" x14ac:dyDescent="0.25">
      <c r="A319" s="97" t="s">
        <v>616</v>
      </c>
      <c r="B319" s="98" t="s">
        <v>778</v>
      </c>
      <c r="C319" s="98"/>
      <c r="D319" s="98" t="s">
        <v>617</v>
      </c>
      <c r="E319" s="156">
        <v>1</v>
      </c>
      <c r="F319" s="97" t="s">
        <v>53</v>
      </c>
      <c r="G319" s="97" t="s">
        <v>53</v>
      </c>
      <c r="H319" s="97">
        <v>1</v>
      </c>
      <c r="I319" s="100">
        <v>2</v>
      </c>
      <c r="J319" s="100">
        <v>4</v>
      </c>
      <c r="K319" s="100">
        <v>12</v>
      </c>
      <c r="L319" s="100">
        <v>9</v>
      </c>
      <c r="M319" s="100">
        <v>7</v>
      </c>
      <c r="N319" s="100">
        <v>3</v>
      </c>
      <c r="O319" s="158">
        <v>9</v>
      </c>
      <c r="P319" s="156" t="s">
        <v>53</v>
      </c>
      <c r="Q319" s="97" t="s">
        <v>53</v>
      </c>
      <c r="R319" s="97" t="s">
        <v>53</v>
      </c>
      <c r="S319" s="97" t="s">
        <v>53</v>
      </c>
      <c r="T319" s="97">
        <v>1</v>
      </c>
      <c r="U319" s="100">
        <v>1</v>
      </c>
      <c r="V319" s="100"/>
      <c r="W319" s="100">
        <v>3</v>
      </c>
      <c r="X319" s="100">
        <v>1</v>
      </c>
      <c r="Y319" s="100">
        <v>5</v>
      </c>
      <c r="Z319" s="100">
        <v>2</v>
      </c>
      <c r="AA319" s="158">
        <v>4</v>
      </c>
      <c r="AB319" s="156" t="s">
        <v>53</v>
      </c>
      <c r="AC319" s="97" t="s">
        <v>53</v>
      </c>
      <c r="AD319" s="97" t="s">
        <v>53</v>
      </c>
      <c r="AE319" s="97" t="s">
        <v>53</v>
      </c>
      <c r="AF319" s="97" t="s">
        <v>53</v>
      </c>
      <c r="AG319" s="100">
        <v>1</v>
      </c>
      <c r="AH319" s="100">
        <v>3</v>
      </c>
      <c r="AI319" s="100">
        <v>6</v>
      </c>
      <c r="AJ319" s="100">
        <v>4</v>
      </c>
      <c r="AK319" s="100">
        <v>1</v>
      </c>
      <c r="AL319" s="100"/>
      <c r="AM319" s="158">
        <v>4</v>
      </c>
      <c r="AN319" s="141">
        <v>1</v>
      </c>
      <c r="AO319" s="97" t="s">
        <v>53</v>
      </c>
      <c r="AP319" s="97" t="s">
        <v>53</v>
      </c>
      <c r="AQ319" s="97" t="s">
        <v>53</v>
      </c>
      <c r="AR319" s="97" t="s">
        <v>53</v>
      </c>
      <c r="AS319" s="97">
        <v>1</v>
      </c>
      <c r="AT319" s="97">
        <v>3</v>
      </c>
      <c r="AU319" s="97">
        <v>4</v>
      </c>
      <c r="AV319" s="99">
        <v>1</v>
      </c>
      <c r="AW319" s="99">
        <v>1</v>
      </c>
      <c r="AX319" s="147">
        <v>1</v>
      </c>
    </row>
    <row r="320" spans="1:50" x14ac:dyDescent="0.25">
      <c r="A320" s="101"/>
      <c r="B320" s="102" t="s">
        <v>778</v>
      </c>
      <c r="C320" s="102" t="s">
        <v>618</v>
      </c>
      <c r="D320" s="102"/>
      <c r="E320" s="159" t="s">
        <v>53</v>
      </c>
      <c r="F320" s="101" t="s">
        <v>53</v>
      </c>
      <c r="G320" s="101">
        <v>1</v>
      </c>
      <c r="H320" s="101" t="s">
        <v>53</v>
      </c>
      <c r="I320" s="101" t="s">
        <v>53</v>
      </c>
      <c r="J320" s="101">
        <v>2</v>
      </c>
      <c r="K320" s="101"/>
      <c r="L320" s="101">
        <v>1</v>
      </c>
      <c r="M320" s="101"/>
      <c r="N320" s="101"/>
      <c r="O320" s="160"/>
      <c r="P320" s="159">
        <v>8</v>
      </c>
      <c r="Q320" s="101" t="s">
        <v>53</v>
      </c>
      <c r="R320" s="101" t="s">
        <v>53</v>
      </c>
      <c r="S320" s="101" t="s">
        <v>53</v>
      </c>
      <c r="T320" s="101" t="s">
        <v>53</v>
      </c>
      <c r="U320" s="101" t="s">
        <v>53</v>
      </c>
      <c r="V320" s="101">
        <v>1</v>
      </c>
      <c r="W320" s="101"/>
      <c r="X320" s="101">
        <v>1</v>
      </c>
      <c r="Y320" s="101"/>
      <c r="Z320" s="101"/>
      <c r="AA320" s="160"/>
      <c r="AB320" s="159">
        <v>3</v>
      </c>
      <c r="AC320" s="101" t="s">
        <v>53</v>
      </c>
      <c r="AD320" s="101" t="s">
        <v>53</v>
      </c>
      <c r="AE320" s="101" t="s">
        <v>53</v>
      </c>
      <c r="AF320" s="101" t="s">
        <v>53</v>
      </c>
      <c r="AG320" s="101" t="s">
        <v>53</v>
      </c>
      <c r="AH320" s="101"/>
      <c r="AI320" s="101"/>
      <c r="AJ320" s="101"/>
      <c r="AK320" s="101"/>
      <c r="AL320" s="101"/>
      <c r="AM320" s="160"/>
      <c r="AN320" s="142" t="s">
        <v>53</v>
      </c>
      <c r="AO320" s="101">
        <v>2</v>
      </c>
      <c r="AP320" s="101">
        <v>1</v>
      </c>
      <c r="AQ320" s="101" t="s">
        <v>53</v>
      </c>
      <c r="AR320" s="101" t="s">
        <v>53</v>
      </c>
      <c r="AS320" s="101">
        <v>1</v>
      </c>
      <c r="AT320" s="101"/>
      <c r="AU320" s="101"/>
      <c r="AV320" s="103"/>
      <c r="AW320" s="103"/>
      <c r="AX320" s="103"/>
    </row>
    <row r="321" spans="1:50" x14ac:dyDescent="0.25">
      <c r="A321" s="97" t="s">
        <v>619</v>
      </c>
      <c r="B321" s="98" t="s">
        <v>778</v>
      </c>
      <c r="C321" s="98"/>
      <c r="D321" s="98" t="s">
        <v>620</v>
      </c>
      <c r="E321" s="156">
        <v>6</v>
      </c>
      <c r="F321" s="97">
        <v>3</v>
      </c>
      <c r="G321" s="97">
        <v>3</v>
      </c>
      <c r="H321" s="97">
        <v>1</v>
      </c>
      <c r="I321" s="100">
        <v>3</v>
      </c>
      <c r="J321" s="100">
        <v>6</v>
      </c>
      <c r="K321" s="100">
        <v>9</v>
      </c>
      <c r="L321" s="100">
        <v>9</v>
      </c>
      <c r="M321" s="100"/>
      <c r="N321" s="100">
        <v>9</v>
      </c>
      <c r="O321" s="158">
        <v>11</v>
      </c>
      <c r="P321" s="156">
        <v>5</v>
      </c>
      <c r="Q321" s="97">
        <v>4</v>
      </c>
      <c r="R321" s="97">
        <v>3</v>
      </c>
      <c r="S321" s="97">
        <v>2</v>
      </c>
      <c r="T321" s="97">
        <v>1</v>
      </c>
      <c r="U321" s="97">
        <v>3</v>
      </c>
      <c r="V321" s="97">
        <v>4</v>
      </c>
      <c r="W321" s="97">
        <v>8</v>
      </c>
      <c r="X321" s="97">
        <v>8</v>
      </c>
      <c r="Y321" s="97"/>
      <c r="Z321" s="97">
        <v>8</v>
      </c>
      <c r="AA321" s="158">
        <v>7</v>
      </c>
      <c r="AB321" s="156" t="s">
        <v>53</v>
      </c>
      <c r="AC321" s="97" t="s">
        <v>53</v>
      </c>
      <c r="AD321" s="97" t="s">
        <v>53</v>
      </c>
      <c r="AE321" s="97">
        <v>1</v>
      </c>
      <c r="AF321" s="97" t="s">
        <v>53</v>
      </c>
      <c r="AG321" s="97" t="s">
        <v>53</v>
      </c>
      <c r="AH321" s="97"/>
      <c r="AI321" s="97"/>
      <c r="AJ321" s="97"/>
      <c r="AK321" s="97"/>
      <c r="AL321" s="97"/>
      <c r="AM321" s="158"/>
      <c r="AN321" s="141">
        <v>2</v>
      </c>
      <c r="AO321" s="97" t="s">
        <v>53</v>
      </c>
      <c r="AP321" s="97" t="s">
        <v>53</v>
      </c>
      <c r="AQ321" s="97" t="s">
        <v>53</v>
      </c>
      <c r="AR321" s="97" t="s">
        <v>53</v>
      </c>
      <c r="AS321" s="97">
        <v>2</v>
      </c>
      <c r="AT321" s="97">
        <v>1</v>
      </c>
      <c r="AU321" s="97">
        <v>1</v>
      </c>
      <c r="AV321" s="99"/>
      <c r="AW321" s="99">
        <v>1</v>
      </c>
      <c r="AX321" s="147">
        <v>4</v>
      </c>
    </row>
    <row r="322" spans="1:50" x14ac:dyDescent="0.25">
      <c r="A322" s="97" t="s">
        <v>621</v>
      </c>
      <c r="B322" s="98" t="s">
        <v>778</v>
      </c>
      <c r="C322" s="98"/>
      <c r="D322" s="98" t="s">
        <v>820</v>
      </c>
      <c r="E322" s="156" t="s">
        <v>53</v>
      </c>
      <c r="F322" s="97" t="s">
        <v>53</v>
      </c>
      <c r="G322" s="97">
        <v>1</v>
      </c>
      <c r="H322" s="97" t="s">
        <v>53</v>
      </c>
      <c r="I322" s="97" t="s">
        <v>53</v>
      </c>
      <c r="J322" s="97"/>
      <c r="K322" s="97"/>
      <c r="L322" s="97"/>
      <c r="M322" s="97"/>
      <c r="N322" s="97"/>
      <c r="O322" s="157"/>
      <c r="P322" s="156" t="s">
        <v>53</v>
      </c>
      <c r="Q322" s="97" t="s">
        <v>53</v>
      </c>
      <c r="R322" s="97" t="s">
        <v>53</v>
      </c>
      <c r="S322" s="97" t="s">
        <v>53</v>
      </c>
      <c r="T322" s="97" t="s">
        <v>53</v>
      </c>
      <c r="U322" s="97" t="s">
        <v>53</v>
      </c>
      <c r="V322" s="97"/>
      <c r="W322" s="97"/>
      <c r="X322" s="97"/>
      <c r="Y322" s="97"/>
      <c r="Z322" s="97"/>
      <c r="AA322" s="157"/>
      <c r="AB322" s="156" t="s">
        <v>53</v>
      </c>
      <c r="AC322" s="97" t="s">
        <v>53</v>
      </c>
      <c r="AD322" s="97" t="s">
        <v>53</v>
      </c>
      <c r="AE322" s="97" t="s">
        <v>53</v>
      </c>
      <c r="AF322" s="97" t="s">
        <v>53</v>
      </c>
      <c r="AG322" s="97" t="s">
        <v>53</v>
      </c>
      <c r="AH322" s="97"/>
      <c r="AI322" s="97"/>
      <c r="AJ322" s="97"/>
      <c r="AK322" s="97"/>
      <c r="AL322" s="97"/>
      <c r="AM322" s="157"/>
      <c r="AN322" s="141" t="s">
        <v>53</v>
      </c>
      <c r="AO322" s="97" t="s">
        <v>53</v>
      </c>
      <c r="AP322" s="97">
        <v>1</v>
      </c>
      <c r="AQ322" s="97" t="s">
        <v>53</v>
      </c>
      <c r="AR322" s="97" t="s">
        <v>53</v>
      </c>
      <c r="AS322" s="97"/>
      <c r="AT322" s="97"/>
      <c r="AU322" s="97"/>
      <c r="AV322" s="99"/>
      <c r="AW322" s="99"/>
      <c r="AX322" s="99"/>
    </row>
    <row r="323" spans="1:50" x14ac:dyDescent="0.25">
      <c r="A323" s="97" t="s">
        <v>623</v>
      </c>
      <c r="B323" s="98" t="s">
        <v>778</v>
      </c>
      <c r="C323" s="98"/>
      <c r="D323" s="98" t="s">
        <v>624</v>
      </c>
      <c r="E323" s="156">
        <v>1</v>
      </c>
      <c r="F323" s="97" t="s">
        <v>53</v>
      </c>
      <c r="G323" s="97" t="s">
        <v>53</v>
      </c>
      <c r="H323" s="97">
        <v>3</v>
      </c>
      <c r="I323" s="100">
        <v>1</v>
      </c>
      <c r="J323" s="100">
        <v>3</v>
      </c>
      <c r="K323" s="100">
        <v>4</v>
      </c>
      <c r="L323" s="100">
        <v>3</v>
      </c>
      <c r="M323" s="100">
        <v>2</v>
      </c>
      <c r="N323" s="100"/>
      <c r="O323" s="158">
        <v>2</v>
      </c>
      <c r="P323" s="156" t="s">
        <v>53</v>
      </c>
      <c r="Q323" s="97" t="s">
        <v>53</v>
      </c>
      <c r="R323" s="97" t="s">
        <v>53</v>
      </c>
      <c r="S323" s="97" t="s">
        <v>53</v>
      </c>
      <c r="T323" s="97" t="s">
        <v>53</v>
      </c>
      <c r="U323" s="97" t="s">
        <v>53</v>
      </c>
      <c r="V323" s="97"/>
      <c r="W323" s="97">
        <v>1</v>
      </c>
      <c r="X323" s="97"/>
      <c r="Y323" s="97"/>
      <c r="Z323" s="97"/>
      <c r="AA323" s="158">
        <v>1</v>
      </c>
      <c r="AB323" s="156">
        <v>1</v>
      </c>
      <c r="AC323" s="97" t="s">
        <v>53</v>
      </c>
      <c r="AD323" s="97" t="s">
        <v>53</v>
      </c>
      <c r="AE323" s="97" t="s">
        <v>53</v>
      </c>
      <c r="AF323" s="97">
        <v>1</v>
      </c>
      <c r="AG323" s="97" t="s">
        <v>53</v>
      </c>
      <c r="AH323" s="97">
        <v>3</v>
      </c>
      <c r="AI323" s="97">
        <v>2</v>
      </c>
      <c r="AJ323" s="97">
        <v>1</v>
      </c>
      <c r="AK323" s="97">
        <v>1</v>
      </c>
      <c r="AL323" s="97"/>
      <c r="AM323" s="158"/>
      <c r="AN323" s="141">
        <v>1</v>
      </c>
      <c r="AO323" s="97" t="s">
        <v>53</v>
      </c>
      <c r="AP323" s="97" t="s">
        <v>53</v>
      </c>
      <c r="AQ323" s="97">
        <v>2</v>
      </c>
      <c r="AR323" s="100">
        <v>1</v>
      </c>
      <c r="AS323" s="100"/>
      <c r="AT323" s="100">
        <v>1</v>
      </c>
      <c r="AU323" s="97">
        <v>2</v>
      </c>
      <c r="AV323" s="99">
        <v>1</v>
      </c>
      <c r="AW323" s="99"/>
      <c r="AX323" s="147">
        <v>1</v>
      </c>
    </row>
    <row r="324" spans="1:50" x14ac:dyDescent="0.25">
      <c r="A324" s="97" t="s">
        <v>625</v>
      </c>
      <c r="B324" s="98" t="s">
        <v>778</v>
      </c>
      <c r="C324" s="98"/>
      <c r="D324" s="98" t="s">
        <v>626</v>
      </c>
      <c r="E324" s="156">
        <v>2</v>
      </c>
      <c r="F324" s="97">
        <v>4</v>
      </c>
      <c r="G324" s="97">
        <v>1</v>
      </c>
      <c r="H324" s="97">
        <v>5</v>
      </c>
      <c r="I324" s="100">
        <v>5</v>
      </c>
      <c r="J324" s="100">
        <v>7</v>
      </c>
      <c r="K324" s="100">
        <v>1</v>
      </c>
      <c r="L324" s="100">
        <v>9</v>
      </c>
      <c r="M324" s="100">
        <v>7</v>
      </c>
      <c r="N324" s="100">
        <v>4</v>
      </c>
      <c r="O324" s="158">
        <v>1</v>
      </c>
      <c r="P324" s="156" t="s">
        <v>53</v>
      </c>
      <c r="Q324" s="97" t="s">
        <v>53</v>
      </c>
      <c r="R324" s="97" t="s">
        <v>53</v>
      </c>
      <c r="S324" s="97" t="s">
        <v>53</v>
      </c>
      <c r="T324" s="97" t="s">
        <v>53</v>
      </c>
      <c r="U324" s="97" t="s">
        <v>53</v>
      </c>
      <c r="V324" s="97"/>
      <c r="W324" s="97"/>
      <c r="X324" s="97"/>
      <c r="Y324" s="97"/>
      <c r="Z324" s="97"/>
      <c r="AA324" s="158"/>
      <c r="AB324" s="156" t="s">
        <v>53</v>
      </c>
      <c r="AC324" s="97" t="s">
        <v>53</v>
      </c>
      <c r="AD324" s="97" t="s">
        <v>53</v>
      </c>
      <c r="AE324" s="97" t="s">
        <v>53</v>
      </c>
      <c r="AF324" s="97">
        <v>2</v>
      </c>
      <c r="AG324" s="100">
        <v>2</v>
      </c>
      <c r="AH324" s="100">
        <v>5</v>
      </c>
      <c r="AI324" s="100"/>
      <c r="AJ324" s="100">
        <v>5</v>
      </c>
      <c r="AK324" s="100">
        <v>2</v>
      </c>
      <c r="AL324" s="100">
        <v>2</v>
      </c>
      <c r="AM324" s="158">
        <v>1</v>
      </c>
      <c r="AN324" s="141">
        <v>2</v>
      </c>
      <c r="AO324" s="97">
        <v>4</v>
      </c>
      <c r="AP324" s="97">
        <v>1</v>
      </c>
      <c r="AQ324" s="97">
        <v>3</v>
      </c>
      <c r="AR324" s="97">
        <v>3</v>
      </c>
      <c r="AS324" s="97">
        <v>2</v>
      </c>
      <c r="AT324" s="97">
        <v>1</v>
      </c>
      <c r="AU324" s="97">
        <v>4</v>
      </c>
      <c r="AV324" s="99">
        <v>5</v>
      </c>
      <c r="AW324" s="99">
        <v>2</v>
      </c>
      <c r="AX324" s="147"/>
    </row>
    <row r="325" spans="1:50" x14ac:dyDescent="0.25">
      <c r="A325" s="97" t="s">
        <v>627</v>
      </c>
      <c r="B325" s="98" t="s">
        <v>778</v>
      </c>
      <c r="C325" s="98"/>
      <c r="D325" s="98" t="s">
        <v>821</v>
      </c>
      <c r="E325" s="156">
        <v>9</v>
      </c>
      <c r="F325" s="97">
        <v>6</v>
      </c>
      <c r="G325" s="97">
        <v>5</v>
      </c>
      <c r="H325" s="97">
        <v>3</v>
      </c>
      <c r="I325" s="100">
        <v>3</v>
      </c>
      <c r="J325" s="100">
        <v>5</v>
      </c>
      <c r="K325" s="100">
        <v>5</v>
      </c>
      <c r="L325" s="100">
        <v>6</v>
      </c>
      <c r="M325" s="100">
        <v>9</v>
      </c>
      <c r="N325" s="100">
        <v>7</v>
      </c>
      <c r="O325" s="158">
        <v>4</v>
      </c>
      <c r="P325" s="156" t="s">
        <v>53</v>
      </c>
      <c r="Q325" s="97" t="s">
        <v>53</v>
      </c>
      <c r="R325" s="97" t="s">
        <v>53</v>
      </c>
      <c r="S325" s="97" t="s">
        <v>53</v>
      </c>
      <c r="T325" s="97" t="s">
        <v>53</v>
      </c>
      <c r="U325" s="97" t="s">
        <v>53</v>
      </c>
      <c r="V325" s="97"/>
      <c r="W325" s="97"/>
      <c r="X325" s="97"/>
      <c r="Y325" s="97"/>
      <c r="Z325" s="97"/>
      <c r="AA325" s="158"/>
      <c r="AB325" s="156" t="s">
        <v>53</v>
      </c>
      <c r="AC325" s="97" t="s">
        <v>53</v>
      </c>
      <c r="AD325" s="97" t="s">
        <v>53</v>
      </c>
      <c r="AE325" s="97" t="s">
        <v>53</v>
      </c>
      <c r="AF325" s="97" t="s">
        <v>53</v>
      </c>
      <c r="AG325" s="97" t="s">
        <v>53</v>
      </c>
      <c r="AH325" s="97"/>
      <c r="AI325" s="97"/>
      <c r="AJ325" s="97"/>
      <c r="AK325" s="97"/>
      <c r="AL325" s="97">
        <v>7</v>
      </c>
      <c r="AM325" s="158"/>
      <c r="AN325" s="141">
        <v>9</v>
      </c>
      <c r="AO325" s="97">
        <v>6</v>
      </c>
      <c r="AP325" s="97">
        <v>5</v>
      </c>
      <c r="AQ325" s="97">
        <v>3</v>
      </c>
      <c r="AR325" s="97">
        <v>3</v>
      </c>
      <c r="AS325" s="97">
        <v>5</v>
      </c>
      <c r="AT325" s="97">
        <v>5</v>
      </c>
      <c r="AU325" s="97">
        <v>6</v>
      </c>
      <c r="AV325" s="99">
        <v>9</v>
      </c>
      <c r="AW325" s="99"/>
      <c r="AX325" s="147">
        <v>4</v>
      </c>
    </row>
    <row r="326" spans="1:50" x14ac:dyDescent="0.25">
      <c r="A326" s="97" t="s">
        <v>629</v>
      </c>
      <c r="B326" s="98" t="s">
        <v>778</v>
      </c>
      <c r="C326" s="98"/>
      <c r="D326" s="98" t="s">
        <v>630</v>
      </c>
      <c r="E326" s="156">
        <v>2</v>
      </c>
      <c r="F326" s="97">
        <v>1</v>
      </c>
      <c r="G326" s="97" t="s">
        <v>53</v>
      </c>
      <c r="H326" s="97">
        <v>2</v>
      </c>
      <c r="I326" s="100">
        <v>2</v>
      </c>
      <c r="J326" s="100">
        <v>5</v>
      </c>
      <c r="K326" s="100">
        <v>6</v>
      </c>
      <c r="L326" s="100"/>
      <c r="M326" s="100">
        <v>6</v>
      </c>
      <c r="N326" s="100">
        <v>3</v>
      </c>
      <c r="O326" s="158">
        <v>1</v>
      </c>
      <c r="P326" s="156">
        <v>2</v>
      </c>
      <c r="Q326" s="97">
        <v>2</v>
      </c>
      <c r="R326" s="97" t="s">
        <v>53</v>
      </c>
      <c r="S326" s="97" t="s">
        <v>53</v>
      </c>
      <c r="T326" s="97" t="s">
        <v>53</v>
      </c>
      <c r="U326" s="100">
        <v>1</v>
      </c>
      <c r="V326" s="100">
        <v>2</v>
      </c>
      <c r="W326" s="100">
        <v>3</v>
      </c>
      <c r="X326" s="100"/>
      <c r="Y326" s="100">
        <v>2</v>
      </c>
      <c r="Z326" s="100">
        <v>2</v>
      </c>
      <c r="AA326" s="158"/>
      <c r="AB326" s="156" t="s">
        <v>53</v>
      </c>
      <c r="AC326" s="97" t="s">
        <v>53</v>
      </c>
      <c r="AD326" s="97" t="s">
        <v>53</v>
      </c>
      <c r="AE326" s="97" t="s">
        <v>53</v>
      </c>
      <c r="AF326" s="97">
        <v>2</v>
      </c>
      <c r="AG326" s="97" t="s">
        <v>53</v>
      </c>
      <c r="AH326" s="97"/>
      <c r="AI326" s="97"/>
      <c r="AJ326" s="97"/>
      <c r="AK326" s="97">
        <v>3</v>
      </c>
      <c r="AL326" s="97"/>
      <c r="AM326" s="158"/>
      <c r="AN326" s="141" t="s">
        <v>53</v>
      </c>
      <c r="AO326" s="97">
        <v>1</v>
      </c>
      <c r="AP326" s="97" t="s">
        <v>53</v>
      </c>
      <c r="AQ326" s="97" t="s">
        <v>53</v>
      </c>
      <c r="AR326" s="100">
        <v>1</v>
      </c>
      <c r="AS326" s="100">
        <v>3</v>
      </c>
      <c r="AT326" s="100">
        <v>3</v>
      </c>
      <c r="AU326" s="97"/>
      <c r="AV326" s="99">
        <v>1</v>
      </c>
      <c r="AW326" s="99">
        <v>1</v>
      </c>
      <c r="AX326" s="147">
        <v>1</v>
      </c>
    </row>
    <row r="327" spans="1:50" x14ac:dyDescent="0.25">
      <c r="A327" s="97" t="s">
        <v>631</v>
      </c>
      <c r="B327" s="98" t="s">
        <v>778</v>
      </c>
      <c r="C327" s="98"/>
      <c r="D327" s="98" t="s">
        <v>632</v>
      </c>
      <c r="E327" s="156" t="s">
        <v>53</v>
      </c>
      <c r="F327" s="97" t="s">
        <v>53</v>
      </c>
      <c r="G327" s="97" t="s">
        <v>53</v>
      </c>
      <c r="H327" s="97" t="s">
        <v>53</v>
      </c>
      <c r="I327" s="97" t="s">
        <v>53</v>
      </c>
      <c r="J327" s="97"/>
      <c r="K327" s="97"/>
      <c r="L327" s="104" t="s">
        <v>903</v>
      </c>
      <c r="M327" s="104" t="s">
        <v>903</v>
      </c>
      <c r="N327" s="104" t="s">
        <v>903</v>
      </c>
      <c r="O327" s="161" t="s">
        <v>903</v>
      </c>
      <c r="P327" s="156" t="s">
        <v>53</v>
      </c>
      <c r="Q327" s="97" t="s">
        <v>53</v>
      </c>
      <c r="R327" s="97" t="s">
        <v>53</v>
      </c>
      <c r="S327" s="97" t="s">
        <v>53</v>
      </c>
      <c r="T327" s="97" t="s">
        <v>53</v>
      </c>
      <c r="U327" s="97" t="s">
        <v>53</v>
      </c>
      <c r="V327" s="97"/>
      <c r="W327" s="97"/>
      <c r="X327" s="104" t="s">
        <v>903</v>
      </c>
      <c r="Y327" s="104" t="s">
        <v>903</v>
      </c>
      <c r="Z327" s="104" t="s">
        <v>903</v>
      </c>
      <c r="AA327" s="161" t="s">
        <v>903</v>
      </c>
      <c r="AB327" s="156" t="s">
        <v>53</v>
      </c>
      <c r="AC327" s="97" t="s">
        <v>53</v>
      </c>
      <c r="AD327" s="97" t="s">
        <v>53</v>
      </c>
      <c r="AE327" s="97" t="s">
        <v>53</v>
      </c>
      <c r="AF327" s="97" t="s">
        <v>53</v>
      </c>
      <c r="AG327" s="97" t="s">
        <v>53</v>
      </c>
      <c r="AH327" s="97"/>
      <c r="AI327" s="97"/>
      <c r="AJ327" s="104" t="s">
        <v>903</v>
      </c>
      <c r="AK327" s="104" t="s">
        <v>903</v>
      </c>
      <c r="AL327" s="104" t="s">
        <v>903</v>
      </c>
      <c r="AM327" s="161" t="s">
        <v>903</v>
      </c>
      <c r="AN327" s="141" t="s">
        <v>53</v>
      </c>
      <c r="AO327" s="97" t="s">
        <v>53</v>
      </c>
      <c r="AP327" s="97" t="s">
        <v>53</v>
      </c>
      <c r="AQ327" s="97" t="s">
        <v>53</v>
      </c>
      <c r="AR327" s="97" t="s">
        <v>53</v>
      </c>
      <c r="AS327" s="97"/>
      <c r="AT327" s="97"/>
      <c r="AU327" s="104" t="s">
        <v>903</v>
      </c>
      <c r="AV327" s="105" t="s">
        <v>903</v>
      </c>
      <c r="AW327" s="105" t="s">
        <v>903</v>
      </c>
      <c r="AX327" s="105" t="s">
        <v>903</v>
      </c>
    </row>
    <row r="328" spans="1:50" x14ac:dyDescent="0.25">
      <c r="A328" s="97" t="s">
        <v>633</v>
      </c>
      <c r="B328" s="98" t="s">
        <v>778</v>
      </c>
      <c r="C328" s="98"/>
      <c r="D328" s="98" t="s">
        <v>634</v>
      </c>
      <c r="E328" s="156">
        <v>1</v>
      </c>
      <c r="F328" s="97" t="s">
        <v>53</v>
      </c>
      <c r="G328" s="97" t="s">
        <v>53</v>
      </c>
      <c r="H328" s="97" t="s">
        <v>53</v>
      </c>
      <c r="I328" s="97" t="s">
        <v>53</v>
      </c>
      <c r="J328" s="97">
        <v>2</v>
      </c>
      <c r="K328" s="97"/>
      <c r="L328" s="97"/>
      <c r="M328" s="97"/>
      <c r="N328" s="97"/>
      <c r="O328" s="157">
        <v>1</v>
      </c>
      <c r="P328" s="156">
        <v>1</v>
      </c>
      <c r="Q328" s="97" t="s">
        <v>53</v>
      </c>
      <c r="R328" s="97" t="s">
        <v>53</v>
      </c>
      <c r="S328" s="97" t="s">
        <v>53</v>
      </c>
      <c r="T328" s="97" t="s">
        <v>53</v>
      </c>
      <c r="U328" s="97" t="s">
        <v>53</v>
      </c>
      <c r="V328" s="97"/>
      <c r="W328" s="97"/>
      <c r="X328" s="97"/>
      <c r="Y328" s="97"/>
      <c r="Z328" s="97"/>
      <c r="AA328" s="157"/>
      <c r="AB328" s="156">
        <v>2</v>
      </c>
      <c r="AC328" s="97">
        <v>1</v>
      </c>
      <c r="AD328" s="97" t="s">
        <v>53</v>
      </c>
      <c r="AE328" s="97" t="s">
        <v>53</v>
      </c>
      <c r="AF328" s="97" t="s">
        <v>53</v>
      </c>
      <c r="AG328" s="97" t="s">
        <v>53</v>
      </c>
      <c r="AH328" s="97"/>
      <c r="AI328" s="97"/>
      <c r="AJ328" s="97"/>
      <c r="AK328" s="97"/>
      <c r="AL328" s="97"/>
      <c r="AM328" s="157"/>
      <c r="AN328" s="141" t="s">
        <v>53</v>
      </c>
      <c r="AO328" s="97" t="s">
        <v>53</v>
      </c>
      <c r="AP328" s="97" t="s">
        <v>53</v>
      </c>
      <c r="AQ328" s="97" t="s">
        <v>53</v>
      </c>
      <c r="AR328" s="97" t="s">
        <v>53</v>
      </c>
      <c r="AS328" s="97">
        <v>2</v>
      </c>
      <c r="AT328" s="97"/>
      <c r="AU328" s="97"/>
      <c r="AV328" s="99"/>
      <c r="AW328" s="99"/>
      <c r="AX328" s="99">
        <v>1</v>
      </c>
    </row>
    <row r="329" spans="1:50" x14ac:dyDescent="0.25">
      <c r="A329" s="97" t="s">
        <v>635</v>
      </c>
      <c r="B329" s="98" t="s">
        <v>778</v>
      </c>
      <c r="C329" s="98"/>
      <c r="D329" s="98" t="s">
        <v>636</v>
      </c>
      <c r="E329" s="156" t="s">
        <v>53</v>
      </c>
      <c r="F329" s="97" t="s">
        <v>53</v>
      </c>
      <c r="G329" s="97" t="s">
        <v>53</v>
      </c>
      <c r="H329" s="97" t="s">
        <v>53</v>
      </c>
      <c r="I329" s="97" t="s">
        <v>53</v>
      </c>
      <c r="J329" s="97"/>
      <c r="K329" s="97"/>
      <c r="L329" s="97"/>
      <c r="M329" s="97"/>
      <c r="N329" s="97"/>
      <c r="O329" s="157"/>
      <c r="P329" s="156" t="s">
        <v>53</v>
      </c>
      <c r="Q329" s="97" t="s">
        <v>53</v>
      </c>
      <c r="R329" s="97" t="s">
        <v>53</v>
      </c>
      <c r="S329" s="97" t="s">
        <v>53</v>
      </c>
      <c r="T329" s="97" t="s">
        <v>53</v>
      </c>
      <c r="U329" s="97" t="s">
        <v>53</v>
      </c>
      <c r="V329" s="97"/>
      <c r="W329" s="97"/>
      <c r="X329" s="97"/>
      <c r="Y329" s="97"/>
      <c r="Z329" s="97"/>
      <c r="AA329" s="157"/>
      <c r="AB329" s="156" t="s">
        <v>53</v>
      </c>
      <c r="AC329" s="97" t="s">
        <v>53</v>
      </c>
      <c r="AD329" s="97" t="s">
        <v>53</v>
      </c>
      <c r="AE329" s="97" t="s">
        <v>53</v>
      </c>
      <c r="AF329" s="97" t="s">
        <v>53</v>
      </c>
      <c r="AG329" s="97" t="s">
        <v>53</v>
      </c>
      <c r="AH329" s="97"/>
      <c r="AI329" s="97"/>
      <c r="AJ329" s="97"/>
      <c r="AK329" s="97"/>
      <c r="AL329" s="97"/>
      <c r="AM329" s="157"/>
      <c r="AN329" s="141" t="s">
        <v>53</v>
      </c>
      <c r="AO329" s="97" t="s">
        <v>53</v>
      </c>
      <c r="AP329" s="97" t="s">
        <v>53</v>
      </c>
      <c r="AQ329" s="97" t="s">
        <v>53</v>
      </c>
      <c r="AR329" s="97" t="s">
        <v>53</v>
      </c>
      <c r="AS329" s="97"/>
      <c r="AT329" s="97"/>
      <c r="AU329" s="97"/>
      <c r="AV329" s="99"/>
      <c r="AW329" s="99"/>
      <c r="AX329" s="99"/>
    </row>
    <row r="330" spans="1:50" x14ac:dyDescent="0.25">
      <c r="A330" s="97" t="s">
        <v>637</v>
      </c>
      <c r="B330" s="98" t="s">
        <v>778</v>
      </c>
      <c r="C330" s="98"/>
      <c r="D330" s="98" t="s">
        <v>952</v>
      </c>
      <c r="E330" s="156">
        <v>1</v>
      </c>
      <c r="F330" s="97">
        <v>4</v>
      </c>
      <c r="G330" s="97">
        <v>1</v>
      </c>
      <c r="H330" s="97">
        <v>6</v>
      </c>
      <c r="I330" s="100">
        <v>3</v>
      </c>
      <c r="J330" s="100">
        <v>4</v>
      </c>
      <c r="K330" s="100">
        <v>2</v>
      </c>
      <c r="L330" s="100">
        <v>2</v>
      </c>
      <c r="M330" s="100">
        <v>4</v>
      </c>
      <c r="N330" s="100">
        <v>2</v>
      </c>
      <c r="O330" s="158">
        <v>4</v>
      </c>
      <c r="P330" s="156" t="s">
        <v>53</v>
      </c>
      <c r="Q330" s="97" t="s">
        <v>53</v>
      </c>
      <c r="R330" s="97" t="s">
        <v>53</v>
      </c>
      <c r="S330" s="97" t="s">
        <v>53</v>
      </c>
      <c r="T330" s="97" t="s">
        <v>53</v>
      </c>
      <c r="U330" s="97" t="s">
        <v>53</v>
      </c>
      <c r="V330" s="97"/>
      <c r="W330" s="97"/>
      <c r="X330" s="97"/>
      <c r="Y330" s="97"/>
      <c r="Z330" s="97"/>
      <c r="AA330" s="158"/>
      <c r="AB330" s="156" t="s">
        <v>53</v>
      </c>
      <c r="AC330" s="97" t="s">
        <v>53</v>
      </c>
      <c r="AD330" s="97">
        <v>2</v>
      </c>
      <c r="AE330" s="97" t="s">
        <v>53</v>
      </c>
      <c r="AF330" s="97">
        <v>1</v>
      </c>
      <c r="AG330" s="97" t="s">
        <v>53</v>
      </c>
      <c r="AH330" s="97">
        <v>2</v>
      </c>
      <c r="AI330" s="97"/>
      <c r="AJ330" s="97"/>
      <c r="AK330" s="97">
        <v>2</v>
      </c>
      <c r="AL330" s="97"/>
      <c r="AM330" s="158"/>
      <c r="AN330" s="141">
        <v>1</v>
      </c>
      <c r="AO330" s="97">
        <v>2</v>
      </c>
      <c r="AP330" s="97">
        <v>1</v>
      </c>
      <c r="AQ330" s="97">
        <v>5</v>
      </c>
      <c r="AR330" s="97">
        <v>3</v>
      </c>
      <c r="AS330" s="97">
        <v>2</v>
      </c>
      <c r="AT330" s="97">
        <v>2</v>
      </c>
      <c r="AU330" s="97">
        <v>2</v>
      </c>
      <c r="AV330" s="99">
        <v>2</v>
      </c>
      <c r="AW330" s="99">
        <v>2</v>
      </c>
      <c r="AX330" s="147">
        <v>4</v>
      </c>
    </row>
    <row r="331" spans="1:50" x14ac:dyDescent="0.25">
      <c r="A331" s="97" t="s">
        <v>639</v>
      </c>
      <c r="B331" s="98" t="s">
        <v>778</v>
      </c>
      <c r="C331" s="98"/>
      <c r="D331" s="98" t="s">
        <v>640</v>
      </c>
      <c r="E331" s="156" t="s">
        <v>53</v>
      </c>
      <c r="F331" s="97" t="s">
        <v>53</v>
      </c>
      <c r="G331" s="97">
        <v>3</v>
      </c>
      <c r="H331" s="97">
        <v>12</v>
      </c>
      <c r="I331" s="100">
        <v>1</v>
      </c>
      <c r="J331" s="100">
        <v>5</v>
      </c>
      <c r="K331" s="100">
        <v>4</v>
      </c>
      <c r="L331" s="100">
        <v>4</v>
      </c>
      <c r="M331" s="100">
        <v>1</v>
      </c>
      <c r="N331" s="100">
        <v>6</v>
      </c>
      <c r="O331" s="158">
        <v>6</v>
      </c>
      <c r="P331" s="156" t="s">
        <v>53</v>
      </c>
      <c r="Q331" s="97" t="s">
        <v>53</v>
      </c>
      <c r="R331" s="97" t="s">
        <v>53</v>
      </c>
      <c r="S331" s="97" t="s">
        <v>53</v>
      </c>
      <c r="T331" s="97" t="s">
        <v>53</v>
      </c>
      <c r="U331" s="100">
        <v>1</v>
      </c>
      <c r="V331" s="100"/>
      <c r="W331" s="100"/>
      <c r="X331" s="100">
        <v>1</v>
      </c>
      <c r="Y331" s="100"/>
      <c r="Z331" s="100">
        <v>1</v>
      </c>
      <c r="AA331" s="158">
        <v>1</v>
      </c>
      <c r="AB331" s="156" t="s">
        <v>53</v>
      </c>
      <c r="AC331" s="97" t="s">
        <v>53</v>
      </c>
      <c r="AD331" s="97" t="s">
        <v>53</v>
      </c>
      <c r="AE331" s="97">
        <v>2</v>
      </c>
      <c r="AF331" s="97">
        <v>9</v>
      </c>
      <c r="AG331" s="97" t="s">
        <v>53</v>
      </c>
      <c r="AH331" s="97">
        <v>4</v>
      </c>
      <c r="AI331" s="97">
        <v>4</v>
      </c>
      <c r="AJ331" s="97">
        <v>3</v>
      </c>
      <c r="AK331" s="97">
        <v>1</v>
      </c>
      <c r="AL331" s="97">
        <v>5</v>
      </c>
      <c r="AM331" s="158">
        <v>5</v>
      </c>
      <c r="AN331" s="141" t="s">
        <v>53</v>
      </c>
      <c r="AO331" s="97" t="s">
        <v>53</v>
      </c>
      <c r="AP331" s="97">
        <v>1</v>
      </c>
      <c r="AQ331" s="97">
        <v>3</v>
      </c>
      <c r="AR331" s="97" t="s">
        <v>53</v>
      </c>
      <c r="AS331" s="97">
        <v>1</v>
      </c>
      <c r="AT331" s="97"/>
      <c r="AU331" s="97"/>
      <c r="AV331" s="99"/>
      <c r="AW331" s="99"/>
      <c r="AX331" s="147"/>
    </row>
    <row r="332" spans="1:50" x14ac:dyDescent="0.25">
      <c r="A332" s="101"/>
      <c r="B332" s="102" t="s">
        <v>778</v>
      </c>
      <c r="C332" s="102" t="s">
        <v>641</v>
      </c>
      <c r="D332" s="102"/>
      <c r="E332" s="159" t="s">
        <v>53</v>
      </c>
      <c r="F332" s="101" t="s">
        <v>53</v>
      </c>
      <c r="G332" s="101" t="s">
        <v>53</v>
      </c>
      <c r="H332" s="101" t="s">
        <v>53</v>
      </c>
      <c r="I332" s="112">
        <v>2</v>
      </c>
      <c r="J332" s="112"/>
      <c r="K332" s="112"/>
      <c r="L332" s="112"/>
      <c r="M332" s="112"/>
      <c r="N332" s="112"/>
      <c r="O332" s="165"/>
      <c r="P332" s="159">
        <v>9</v>
      </c>
      <c r="Q332" s="101" t="s">
        <v>53</v>
      </c>
      <c r="R332" s="101" t="s">
        <v>53</v>
      </c>
      <c r="S332" s="101" t="s">
        <v>53</v>
      </c>
      <c r="T332" s="101" t="s">
        <v>53</v>
      </c>
      <c r="U332" s="101" t="s">
        <v>53</v>
      </c>
      <c r="V332" s="101"/>
      <c r="W332" s="101"/>
      <c r="X332" s="101"/>
      <c r="Y332" s="101"/>
      <c r="Z332" s="101"/>
      <c r="AA332" s="165"/>
      <c r="AB332" s="159">
        <v>4</v>
      </c>
      <c r="AC332" s="101" t="s">
        <v>53</v>
      </c>
      <c r="AD332" s="101" t="s">
        <v>53</v>
      </c>
      <c r="AE332" s="101" t="s">
        <v>53</v>
      </c>
      <c r="AF332" s="101" t="s">
        <v>53</v>
      </c>
      <c r="AG332" s="112">
        <v>1</v>
      </c>
      <c r="AH332" s="112"/>
      <c r="AI332" s="112"/>
      <c r="AJ332" s="112"/>
      <c r="AK332" s="112"/>
      <c r="AL332" s="112"/>
      <c r="AM332" s="165"/>
      <c r="AN332" s="142" t="s">
        <v>53</v>
      </c>
      <c r="AO332" s="101" t="s">
        <v>53</v>
      </c>
      <c r="AP332" s="101" t="s">
        <v>53</v>
      </c>
      <c r="AQ332" s="101" t="s">
        <v>53</v>
      </c>
      <c r="AR332" s="112">
        <v>1</v>
      </c>
      <c r="AS332" s="112"/>
      <c r="AT332" s="112"/>
      <c r="AU332" s="101"/>
      <c r="AV332" s="103"/>
      <c r="AW332" s="103"/>
      <c r="AX332" s="150"/>
    </row>
    <row r="333" spans="1:50" x14ac:dyDescent="0.25">
      <c r="A333" s="97" t="s">
        <v>642</v>
      </c>
      <c r="B333" s="98" t="s">
        <v>778</v>
      </c>
      <c r="C333" s="98"/>
      <c r="D333" s="98" t="s">
        <v>643</v>
      </c>
      <c r="E333" s="156" t="s">
        <v>53</v>
      </c>
      <c r="F333" s="97" t="s">
        <v>53</v>
      </c>
      <c r="G333" s="97" t="s">
        <v>53</v>
      </c>
      <c r="H333" s="97" t="s">
        <v>53</v>
      </c>
      <c r="I333" s="97" t="s">
        <v>53</v>
      </c>
      <c r="J333" s="97"/>
      <c r="K333" s="97"/>
      <c r="L333" s="104" t="s">
        <v>903</v>
      </c>
      <c r="M333" s="104" t="s">
        <v>903</v>
      </c>
      <c r="N333" s="104" t="s">
        <v>903</v>
      </c>
      <c r="O333" s="161" t="s">
        <v>903</v>
      </c>
      <c r="P333" s="156" t="s">
        <v>53</v>
      </c>
      <c r="Q333" s="97" t="s">
        <v>53</v>
      </c>
      <c r="R333" s="97" t="s">
        <v>53</v>
      </c>
      <c r="S333" s="97" t="s">
        <v>53</v>
      </c>
      <c r="T333" s="97" t="s">
        <v>53</v>
      </c>
      <c r="U333" s="97" t="s">
        <v>53</v>
      </c>
      <c r="V333" s="97"/>
      <c r="W333" s="97"/>
      <c r="X333" s="104" t="s">
        <v>903</v>
      </c>
      <c r="Y333" s="104" t="s">
        <v>903</v>
      </c>
      <c r="Z333" s="104" t="s">
        <v>903</v>
      </c>
      <c r="AA333" s="161" t="s">
        <v>903</v>
      </c>
      <c r="AB333" s="156" t="s">
        <v>53</v>
      </c>
      <c r="AC333" s="97" t="s">
        <v>53</v>
      </c>
      <c r="AD333" s="97" t="s">
        <v>53</v>
      </c>
      <c r="AE333" s="97" t="s">
        <v>53</v>
      </c>
      <c r="AF333" s="97" t="s">
        <v>53</v>
      </c>
      <c r="AG333" s="97" t="s">
        <v>53</v>
      </c>
      <c r="AH333" s="97"/>
      <c r="AI333" s="97"/>
      <c r="AJ333" s="104" t="s">
        <v>903</v>
      </c>
      <c r="AK333" s="104" t="s">
        <v>903</v>
      </c>
      <c r="AL333" s="104" t="s">
        <v>903</v>
      </c>
      <c r="AM333" s="161" t="s">
        <v>903</v>
      </c>
      <c r="AN333" s="141" t="s">
        <v>53</v>
      </c>
      <c r="AO333" s="97" t="s">
        <v>53</v>
      </c>
      <c r="AP333" s="97" t="s">
        <v>53</v>
      </c>
      <c r="AQ333" s="97" t="s">
        <v>53</v>
      </c>
      <c r="AR333" s="97" t="s">
        <v>53</v>
      </c>
      <c r="AS333" s="97"/>
      <c r="AT333" s="97"/>
      <c r="AU333" s="104" t="s">
        <v>903</v>
      </c>
      <c r="AV333" s="105" t="s">
        <v>903</v>
      </c>
      <c r="AW333" s="105" t="s">
        <v>903</v>
      </c>
      <c r="AX333" s="105" t="s">
        <v>903</v>
      </c>
    </row>
    <row r="334" spans="1:50" x14ac:dyDescent="0.25">
      <c r="A334" s="97" t="s">
        <v>644</v>
      </c>
      <c r="B334" s="98" t="s">
        <v>778</v>
      </c>
      <c r="C334" s="98"/>
      <c r="D334" s="98" t="s">
        <v>645</v>
      </c>
      <c r="E334" s="156" t="s">
        <v>53</v>
      </c>
      <c r="F334" s="97" t="s">
        <v>53</v>
      </c>
      <c r="G334" s="97" t="s">
        <v>53</v>
      </c>
      <c r="H334" s="97" t="s">
        <v>53</v>
      </c>
      <c r="I334" s="97" t="s">
        <v>53</v>
      </c>
      <c r="J334" s="97"/>
      <c r="K334" s="97"/>
      <c r="L334" s="97"/>
      <c r="M334" s="97"/>
      <c r="N334" s="97">
        <v>1</v>
      </c>
      <c r="O334" s="157">
        <v>2</v>
      </c>
      <c r="P334" s="156" t="s">
        <v>53</v>
      </c>
      <c r="Q334" s="97" t="s">
        <v>53</v>
      </c>
      <c r="R334" s="97" t="s">
        <v>53</v>
      </c>
      <c r="S334" s="97" t="s">
        <v>53</v>
      </c>
      <c r="T334" s="97" t="s">
        <v>53</v>
      </c>
      <c r="U334" s="97" t="s">
        <v>53</v>
      </c>
      <c r="V334" s="97"/>
      <c r="W334" s="97"/>
      <c r="X334" s="97"/>
      <c r="Y334" s="97"/>
      <c r="Z334" s="97"/>
      <c r="AA334" s="157"/>
      <c r="AB334" s="156" t="s">
        <v>53</v>
      </c>
      <c r="AC334" s="97" t="s">
        <v>53</v>
      </c>
      <c r="AD334" s="97" t="s">
        <v>53</v>
      </c>
      <c r="AE334" s="97" t="s">
        <v>53</v>
      </c>
      <c r="AF334" s="97" t="s">
        <v>53</v>
      </c>
      <c r="AG334" s="97" t="s">
        <v>53</v>
      </c>
      <c r="AH334" s="97">
        <v>1</v>
      </c>
      <c r="AI334" s="97"/>
      <c r="AJ334" s="97"/>
      <c r="AK334" s="97"/>
      <c r="AL334" s="97"/>
      <c r="AM334" s="157">
        <v>1</v>
      </c>
      <c r="AN334" s="141" t="s">
        <v>53</v>
      </c>
      <c r="AO334" s="97" t="s">
        <v>53</v>
      </c>
      <c r="AP334" s="97" t="s">
        <v>53</v>
      </c>
      <c r="AQ334" s="97" t="s">
        <v>53</v>
      </c>
      <c r="AR334" s="97" t="s">
        <v>53</v>
      </c>
      <c r="AS334" s="97"/>
      <c r="AT334" s="97"/>
      <c r="AU334" s="97"/>
      <c r="AV334" s="99"/>
      <c r="AW334" s="99">
        <v>1</v>
      </c>
      <c r="AX334" s="99">
        <v>1</v>
      </c>
    </row>
    <row r="335" spans="1:50" x14ac:dyDescent="0.25">
      <c r="A335" s="97" t="s">
        <v>646</v>
      </c>
      <c r="B335" s="98" t="s">
        <v>778</v>
      </c>
      <c r="C335" s="98"/>
      <c r="D335" s="98" t="s">
        <v>647</v>
      </c>
      <c r="E335" s="156">
        <v>13</v>
      </c>
      <c r="F335" s="97" t="s">
        <v>53</v>
      </c>
      <c r="G335" s="97">
        <v>2</v>
      </c>
      <c r="H335" s="97">
        <v>5</v>
      </c>
      <c r="I335" s="100">
        <v>10</v>
      </c>
      <c r="J335" s="100">
        <v>1</v>
      </c>
      <c r="K335" s="100">
        <v>12</v>
      </c>
      <c r="L335" s="100">
        <v>7</v>
      </c>
      <c r="M335" s="100">
        <v>4</v>
      </c>
      <c r="N335" s="100">
        <v>6</v>
      </c>
      <c r="O335" s="158">
        <v>10</v>
      </c>
      <c r="P335" s="156">
        <v>9</v>
      </c>
      <c r="Q335" s="97">
        <v>2</v>
      </c>
      <c r="R335" s="97" t="s">
        <v>53</v>
      </c>
      <c r="S335" s="97" t="s">
        <v>53</v>
      </c>
      <c r="T335" s="97">
        <v>1</v>
      </c>
      <c r="U335" s="97">
        <v>1</v>
      </c>
      <c r="V335" s="97"/>
      <c r="W335" s="97">
        <v>2</v>
      </c>
      <c r="X335" s="97">
        <v>1</v>
      </c>
      <c r="Y335" s="97">
        <v>1</v>
      </c>
      <c r="Z335" s="97">
        <v>1</v>
      </c>
      <c r="AA335" s="158"/>
      <c r="AB335" s="156">
        <v>4</v>
      </c>
      <c r="AC335" s="97">
        <v>3</v>
      </c>
      <c r="AD335" s="97" t="s">
        <v>53</v>
      </c>
      <c r="AE335" s="97" t="s">
        <v>53</v>
      </c>
      <c r="AF335" s="97">
        <v>2</v>
      </c>
      <c r="AG335" s="97">
        <v>4</v>
      </c>
      <c r="AH335" s="97"/>
      <c r="AI335" s="97">
        <v>7</v>
      </c>
      <c r="AJ335" s="97">
        <v>4</v>
      </c>
      <c r="AK335" s="97"/>
      <c r="AL335" s="97">
        <v>2</v>
      </c>
      <c r="AM335" s="158">
        <v>4</v>
      </c>
      <c r="AN335" s="141">
        <v>8</v>
      </c>
      <c r="AO335" s="97" t="s">
        <v>53</v>
      </c>
      <c r="AP335" s="97">
        <v>2</v>
      </c>
      <c r="AQ335" s="97">
        <v>2</v>
      </c>
      <c r="AR335" s="97">
        <v>5</v>
      </c>
      <c r="AS335" s="97">
        <v>1</v>
      </c>
      <c r="AT335" s="97">
        <v>4</v>
      </c>
      <c r="AU335" s="97">
        <v>2</v>
      </c>
      <c r="AV335" s="99">
        <v>3</v>
      </c>
      <c r="AW335" s="99">
        <v>3</v>
      </c>
      <c r="AX335" s="147">
        <v>6</v>
      </c>
    </row>
    <row r="336" spans="1:50" x14ac:dyDescent="0.25">
      <c r="A336" s="97" t="s">
        <v>648</v>
      </c>
      <c r="B336" s="98" t="s">
        <v>778</v>
      </c>
      <c r="C336" s="98"/>
      <c r="D336" s="98" t="s">
        <v>649</v>
      </c>
      <c r="E336" s="156" t="s">
        <v>53</v>
      </c>
      <c r="F336" s="97">
        <v>6</v>
      </c>
      <c r="G336" s="97" t="s">
        <v>53</v>
      </c>
      <c r="H336" s="97">
        <v>2</v>
      </c>
      <c r="I336" s="97" t="s">
        <v>53</v>
      </c>
      <c r="J336" s="97"/>
      <c r="K336" s="97"/>
      <c r="L336" s="97"/>
      <c r="M336" s="97"/>
      <c r="N336" s="97"/>
      <c r="O336" s="157"/>
      <c r="P336" s="156" t="s">
        <v>53</v>
      </c>
      <c r="Q336" s="97" t="s">
        <v>53</v>
      </c>
      <c r="R336" s="97">
        <v>2</v>
      </c>
      <c r="S336" s="97" t="s">
        <v>53</v>
      </c>
      <c r="T336" s="97" t="s">
        <v>53</v>
      </c>
      <c r="U336" s="97" t="s">
        <v>53</v>
      </c>
      <c r="V336" s="97"/>
      <c r="W336" s="97"/>
      <c r="X336" s="97"/>
      <c r="Y336" s="97"/>
      <c r="Z336" s="97"/>
      <c r="AA336" s="157"/>
      <c r="AB336" s="156" t="s">
        <v>53</v>
      </c>
      <c r="AC336" s="97" t="s">
        <v>53</v>
      </c>
      <c r="AD336" s="97">
        <v>3</v>
      </c>
      <c r="AE336" s="97" t="s">
        <v>53</v>
      </c>
      <c r="AF336" s="97" t="s">
        <v>53</v>
      </c>
      <c r="AG336" s="97" t="s">
        <v>53</v>
      </c>
      <c r="AH336" s="97"/>
      <c r="AI336" s="97"/>
      <c r="AJ336" s="97"/>
      <c r="AK336" s="97"/>
      <c r="AL336" s="97"/>
      <c r="AM336" s="157"/>
      <c r="AN336" s="141" t="s">
        <v>53</v>
      </c>
      <c r="AO336" s="97">
        <v>1</v>
      </c>
      <c r="AP336" s="97" t="s">
        <v>53</v>
      </c>
      <c r="AQ336" s="97">
        <v>2</v>
      </c>
      <c r="AR336" s="97" t="s">
        <v>53</v>
      </c>
      <c r="AS336" s="97"/>
      <c r="AT336" s="97"/>
      <c r="AU336" s="97"/>
      <c r="AV336" s="99"/>
      <c r="AW336" s="99"/>
      <c r="AX336" s="99"/>
    </row>
    <row r="337" spans="1:50" x14ac:dyDescent="0.25">
      <c r="A337" s="97" t="s">
        <v>650</v>
      </c>
      <c r="B337" s="98" t="s">
        <v>778</v>
      </c>
      <c r="C337" s="98"/>
      <c r="D337" s="98" t="s">
        <v>651</v>
      </c>
      <c r="E337" s="156">
        <v>1</v>
      </c>
      <c r="F337" s="97">
        <v>3</v>
      </c>
      <c r="G337" s="97">
        <v>2</v>
      </c>
      <c r="H337" s="97" t="s">
        <v>53</v>
      </c>
      <c r="I337" s="100">
        <v>1</v>
      </c>
      <c r="J337" s="100">
        <v>7</v>
      </c>
      <c r="K337" s="100">
        <v>4</v>
      </c>
      <c r="L337" s="100">
        <v>7</v>
      </c>
      <c r="M337" s="100">
        <v>6</v>
      </c>
      <c r="N337" s="100">
        <v>6</v>
      </c>
      <c r="O337" s="158">
        <v>4</v>
      </c>
      <c r="P337" s="156" t="s">
        <v>53</v>
      </c>
      <c r="Q337" s="97" t="s">
        <v>53</v>
      </c>
      <c r="R337" s="97">
        <v>1</v>
      </c>
      <c r="S337" s="97" t="s">
        <v>53</v>
      </c>
      <c r="T337" s="97" t="s">
        <v>53</v>
      </c>
      <c r="U337" s="97" t="s">
        <v>53</v>
      </c>
      <c r="V337" s="97"/>
      <c r="W337" s="97"/>
      <c r="X337" s="97">
        <v>5</v>
      </c>
      <c r="Y337" s="97">
        <v>3</v>
      </c>
      <c r="Z337" s="97">
        <v>2</v>
      </c>
      <c r="AA337" s="158">
        <v>2</v>
      </c>
      <c r="AB337" s="156" t="s">
        <v>53</v>
      </c>
      <c r="AC337" s="97" t="s">
        <v>53</v>
      </c>
      <c r="AD337" s="97" t="s">
        <v>53</v>
      </c>
      <c r="AE337" s="97">
        <v>1</v>
      </c>
      <c r="AF337" s="97" t="s">
        <v>53</v>
      </c>
      <c r="AG337" s="97" t="s">
        <v>53</v>
      </c>
      <c r="AH337" s="97"/>
      <c r="AI337" s="97"/>
      <c r="AJ337" s="97"/>
      <c r="AK337" s="97"/>
      <c r="AL337" s="97"/>
      <c r="AM337" s="158"/>
      <c r="AN337" s="141">
        <v>1</v>
      </c>
      <c r="AO337" s="97">
        <v>2</v>
      </c>
      <c r="AP337" s="97">
        <v>1</v>
      </c>
      <c r="AQ337" s="97" t="s">
        <v>53</v>
      </c>
      <c r="AR337" s="97">
        <v>1</v>
      </c>
      <c r="AS337" s="97">
        <v>7</v>
      </c>
      <c r="AT337" s="97">
        <v>4</v>
      </c>
      <c r="AU337" s="97">
        <v>2</v>
      </c>
      <c r="AV337" s="99">
        <v>3</v>
      </c>
      <c r="AW337" s="99">
        <v>4</v>
      </c>
      <c r="AX337" s="147">
        <v>2</v>
      </c>
    </row>
    <row r="338" spans="1:50" x14ac:dyDescent="0.25">
      <c r="A338" s="97" t="s">
        <v>652</v>
      </c>
      <c r="B338" s="98" t="s">
        <v>778</v>
      </c>
      <c r="C338" s="98"/>
      <c r="D338" s="98" t="s">
        <v>953</v>
      </c>
      <c r="E338" s="156">
        <v>1</v>
      </c>
      <c r="F338" s="97">
        <v>2</v>
      </c>
      <c r="G338" s="97">
        <v>1</v>
      </c>
      <c r="H338" s="97">
        <v>4</v>
      </c>
      <c r="I338" s="97" t="s">
        <v>53</v>
      </c>
      <c r="J338" s="97">
        <v>4</v>
      </c>
      <c r="K338" s="97">
        <v>3</v>
      </c>
      <c r="L338" s="97"/>
      <c r="M338" s="97">
        <v>4</v>
      </c>
      <c r="N338" s="97"/>
      <c r="O338" s="157">
        <v>6</v>
      </c>
      <c r="P338" s="156" t="s">
        <v>53</v>
      </c>
      <c r="Q338" s="97" t="s">
        <v>53</v>
      </c>
      <c r="R338" s="97" t="s">
        <v>53</v>
      </c>
      <c r="S338" s="97" t="s">
        <v>53</v>
      </c>
      <c r="T338" s="97" t="s">
        <v>53</v>
      </c>
      <c r="U338" s="97" t="s">
        <v>53</v>
      </c>
      <c r="V338" s="97"/>
      <c r="W338" s="97"/>
      <c r="X338" s="97"/>
      <c r="Y338" s="97"/>
      <c r="Z338" s="97"/>
      <c r="AA338" s="157"/>
      <c r="AB338" s="156" t="s">
        <v>53</v>
      </c>
      <c r="AC338" s="97">
        <v>1</v>
      </c>
      <c r="AD338" s="97">
        <v>2</v>
      </c>
      <c r="AE338" s="97">
        <v>1</v>
      </c>
      <c r="AF338" s="97">
        <v>1</v>
      </c>
      <c r="AG338" s="97" t="s">
        <v>53</v>
      </c>
      <c r="AH338" s="97">
        <v>2</v>
      </c>
      <c r="AI338" s="97">
        <v>3</v>
      </c>
      <c r="AJ338" s="97"/>
      <c r="AK338" s="97">
        <v>2</v>
      </c>
      <c r="AL338" s="97"/>
      <c r="AM338" s="157">
        <v>5</v>
      </c>
      <c r="AN338" s="141" t="s">
        <v>53</v>
      </c>
      <c r="AO338" s="97" t="s">
        <v>53</v>
      </c>
      <c r="AP338" s="97" t="s">
        <v>53</v>
      </c>
      <c r="AQ338" s="97">
        <v>3</v>
      </c>
      <c r="AR338" s="97" t="s">
        <v>53</v>
      </c>
      <c r="AS338" s="97">
        <v>2</v>
      </c>
      <c r="AT338" s="97"/>
      <c r="AU338" s="97"/>
      <c r="AV338" s="99">
        <v>2</v>
      </c>
      <c r="AW338" s="99"/>
      <c r="AX338" s="99">
        <v>1</v>
      </c>
    </row>
    <row r="339" spans="1:50" x14ac:dyDescent="0.25">
      <c r="A339" s="97" t="s">
        <v>654</v>
      </c>
      <c r="B339" s="98" t="s">
        <v>778</v>
      </c>
      <c r="C339" s="98"/>
      <c r="D339" s="98" t="s">
        <v>655</v>
      </c>
      <c r="E339" s="156" t="s">
        <v>53</v>
      </c>
      <c r="F339" s="97" t="s">
        <v>53</v>
      </c>
      <c r="G339" s="97" t="s">
        <v>53</v>
      </c>
      <c r="H339" s="97" t="s">
        <v>53</v>
      </c>
      <c r="I339" s="97" t="s">
        <v>53</v>
      </c>
      <c r="J339" s="97"/>
      <c r="K339" s="97"/>
      <c r="L339" s="97">
        <v>1</v>
      </c>
      <c r="M339" s="97">
        <v>1</v>
      </c>
      <c r="N339" s="97"/>
      <c r="O339" s="157"/>
      <c r="P339" s="156" t="s">
        <v>53</v>
      </c>
      <c r="Q339" s="97" t="s">
        <v>53</v>
      </c>
      <c r="R339" s="97" t="s">
        <v>53</v>
      </c>
      <c r="S339" s="97" t="s">
        <v>53</v>
      </c>
      <c r="T339" s="97" t="s">
        <v>53</v>
      </c>
      <c r="U339" s="97" t="s">
        <v>53</v>
      </c>
      <c r="V339" s="97"/>
      <c r="W339" s="97"/>
      <c r="X339" s="97"/>
      <c r="Y339" s="97"/>
      <c r="Z339" s="97"/>
      <c r="AA339" s="157"/>
      <c r="AB339" s="156" t="s">
        <v>53</v>
      </c>
      <c r="AC339" s="97" t="s">
        <v>53</v>
      </c>
      <c r="AD339" s="97" t="s">
        <v>53</v>
      </c>
      <c r="AE339" s="97" t="s">
        <v>53</v>
      </c>
      <c r="AF339" s="97" t="s">
        <v>53</v>
      </c>
      <c r="AG339" s="97" t="s">
        <v>53</v>
      </c>
      <c r="AH339" s="97"/>
      <c r="AI339" s="97"/>
      <c r="AJ339" s="97">
        <v>1</v>
      </c>
      <c r="AK339" s="97">
        <v>1</v>
      </c>
      <c r="AL339" s="97"/>
      <c r="AM339" s="157"/>
      <c r="AN339" s="141" t="s">
        <v>53</v>
      </c>
      <c r="AO339" s="97" t="s">
        <v>53</v>
      </c>
      <c r="AP339" s="97" t="s">
        <v>53</v>
      </c>
      <c r="AQ339" s="97" t="s">
        <v>53</v>
      </c>
      <c r="AR339" s="97" t="s">
        <v>53</v>
      </c>
      <c r="AS339" s="97"/>
      <c r="AT339" s="97"/>
      <c r="AU339" s="97"/>
      <c r="AV339" s="99"/>
      <c r="AW339" s="99"/>
      <c r="AX339" s="99"/>
    </row>
    <row r="340" spans="1:50" x14ac:dyDescent="0.25">
      <c r="A340" s="97"/>
      <c r="B340" s="98" t="s">
        <v>778</v>
      </c>
      <c r="C340" s="98"/>
      <c r="D340" s="98" t="s">
        <v>954</v>
      </c>
      <c r="E340" s="156">
        <v>1</v>
      </c>
      <c r="F340" s="97">
        <v>2</v>
      </c>
      <c r="G340" s="97" t="s">
        <v>53</v>
      </c>
      <c r="H340" s="97" t="s">
        <v>53</v>
      </c>
      <c r="I340" s="97" t="s">
        <v>53</v>
      </c>
      <c r="J340" s="97">
        <v>1</v>
      </c>
      <c r="K340" s="97">
        <v>4</v>
      </c>
      <c r="L340" s="97">
        <v>1</v>
      </c>
      <c r="M340" s="97">
        <v>3</v>
      </c>
      <c r="N340" s="97">
        <v>1</v>
      </c>
      <c r="O340" s="157">
        <v>2</v>
      </c>
      <c r="P340" s="156" t="s">
        <v>53</v>
      </c>
      <c r="Q340" s="97" t="s">
        <v>53</v>
      </c>
      <c r="R340" s="97" t="s">
        <v>53</v>
      </c>
      <c r="S340" s="97" t="s">
        <v>53</v>
      </c>
      <c r="T340" s="97" t="s">
        <v>53</v>
      </c>
      <c r="U340" s="97" t="s">
        <v>53</v>
      </c>
      <c r="V340" s="97"/>
      <c r="W340" s="97"/>
      <c r="X340" s="97"/>
      <c r="Y340" s="97"/>
      <c r="Z340" s="97"/>
      <c r="AA340" s="157"/>
      <c r="AB340" s="156" t="s">
        <v>53</v>
      </c>
      <c r="AC340" s="97" t="s">
        <v>53</v>
      </c>
      <c r="AD340" s="97">
        <v>1</v>
      </c>
      <c r="AE340" s="97" t="s">
        <v>53</v>
      </c>
      <c r="AF340" s="97" t="s">
        <v>53</v>
      </c>
      <c r="AG340" s="97" t="s">
        <v>53</v>
      </c>
      <c r="AH340" s="97"/>
      <c r="AI340" s="97"/>
      <c r="AJ340" s="97">
        <v>1</v>
      </c>
      <c r="AK340" s="97"/>
      <c r="AL340" s="97"/>
      <c r="AM340" s="157"/>
      <c r="AN340" s="141">
        <v>1</v>
      </c>
      <c r="AO340" s="97">
        <v>1</v>
      </c>
      <c r="AP340" s="97" t="s">
        <v>53</v>
      </c>
      <c r="AQ340" s="97" t="s">
        <v>53</v>
      </c>
      <c r="AR340" s="97" t="s">
        <v>53</v>
      </c>
      <c r="AS340" s="97">
        <v>1</v>
      </c>
      <c r="AT340" s="97">
        <v>4</v>
      </c>
      <c r="AU340" s="97"/>
      <c r="AV340" s="99">
        <v>3</v>
      </c>
      <c r="AW340" s="99">
        <v>1</v>
      </c>
      <c r="AX340" s="99">
        <v>2</v>
      </c>
    </row>
    <row r="341" spans="1:50" s="12" customFormat="1" x14ac:dyDescent="0.25">
      <c r="A341" s="106"/>
      <c r="B341" s="107" t="s">
        <v>955</v>
      </c>
      <c r="C341" s="113"/>
      <c r="D341" s="107"/>
      <c r="E341" s="162">
        <v>181</v>
      </c>
      <c r="F341" s="108">
        <v>172</v>
      </c>
      <c r="G341" s="108">
        <v>160</v>
      </c>
      <c r="H341" s="108">
        <v>244</v>
      </c>
      <c r="I341" s="109">
        <v>208</v>
      </c>
      <c r="J341" s="109">
        <v>261</v>
      </c>
      <c r="K341" s="109">
        <v>221</v>
      </c>
      <c r="L341" s="109">
        <v>190</v>
      </c>
      <c r="M341" s="109">
        <v>232</v>
      </c>
      <c r="N341" s="109">
        <v>243</v>
      </c>
      <c r="O341" s="163">
        <v>336</v>
      </c>
      <c r="P341" s="162">
        <v>81</v>
      </c>
      <c r="Q341" s="108">
        <v>42</v>
      </c>
      <c r="R341" s="108">
        <v>40</v>
      </c>
      <c r="S341" s="108">
        <v>25</v>
      </c>
      <c r="T341" s="108">
        <v>36</v>
      </c>
      <c r="U341" s="109">
        <v>42</v>
      </c>
      <c r="V341" s="109">
        <v>52</v>
      </c>
      <c r="W341" s="109">
        <v>53</v>
      </c>
      <c r="X341" s="109">
        <v>57</v>
      </c>
      <c r="Y341" s="109">
        <v>62</v>
      </c>
      <c r="Z341" s="109">
        <v>67</v>
      </c>
      <c r="AA341" s="163">
        <v>75</v>
      </c>
      <c r="AB341" s="170">
        <v>65</v>
      </c>
      <c r="AC341" s="109">
        <v>40</v>
      </c>
      <c r="AD341" s="109">
        <v>46</v>
      </c>
      <c r="AE341" s="109">
        <v>35</v>
      </c>
      <c r="AF341" s="109">
        <v>72</v>
      </c>
      <c r="AG341" s="109">
        <v>59</v>
      </c>
      <c r="AH341" s="109">
        <v>85</v>
      </c>
      <c r="AI341" s="109">
        <v>73</v>
      </c>
      <c r="AJ341" s="109">
        <v>49</v>
      </c>
      <c r="AK341" s="109">
        <v>59</v>
      </c>
      <c r="AL341" s="109">
        <v>74</v>
      </c>
      <c r="AM341" s="163">
        <v>97</v>
      </c>
      <c r="AN341" s="143">
        <v>99</v>
      </c>
      <c r="AO341" s="109">
        <v>88</v>
      </c>
      <c r="AP341" s="109">
        <v>100</v>
      </c>
      <c r="AQ341" s="109">
        <v>138</v>
      </c>
      <c r="AR341" s="109">
        <v>107</v>
      </c>
      <c r="AS341" s="109">
        <v>131</v>
      </c>
      <c r="AT341" s="109">
        <v>96</v>
      </c>
      <c r="AU341" s="109">
        <v>84</v>
      </c>
      <c r="AV341" s="109">
        <v>112</v>
      </c>
      <c r="AW341" s="109">
        <v>102</v>
      </c>
      <c r="AX341" s="148">
        <v>166</v>
      </c>
    </row>
    <row r="342" spans="1:50" x14ac:dyDescent="0.25">
      <c r="A342" s="97" t="s">
        <v>658</v>
      </c>
      <c r="B342" s="98" t="s">
        <v>779</v>
      </c>
      <c r="C342" s="98"/>
      <c r="D342" s="98" t="s">
        <v>956</v>
      </c>
      <c r="E342" s="156">
        <v>3</v>
      </c>
      <c r="F342" s="97">
        <v>1</v>
      </c>
      <c r="G342" s="97">
        <v>2</v>
      </c>
      <c r="H342" s="97">
        <v>8</v>
      </c>
      <c r="I342" s="100">
        <v>3</v>
      </c>
      <c r="J342" s="100">
        <v>10</v>
      </c>
      <c r="K342" s="100">
        <v>7</v>
      </c>
      <c r="L342" s="100">
        <v>11</v>
      </c>
      <c r="M342" s="100">
        <v>6</v>
      </c>
      <c r="N342" s="100">
        <v>7</v>
      </c>
      <c r="O342" s="158">
        <v>5</v>
      </c>
      <c r="P342" s="156" t="s">
        <v>53</v>
      </c>
      <c r="Q342" s="97" t="s">
        <v>53</v>
      </c>
      <c r="R342" s="97" t="s">
        <v>53</v>
      </c>
      <c r="S342" s="97" t="s">
        <v>53</v>
      </c>
      <c r="T342" s="97" t="s">
        <v>53</v>
      </c>
      <c r="U342" s="97" t="s">
        <v>53</v>
      </c>
      <c r="V342" s="97"/>
      <c r="W342" s="97"/>
      <c r="X342" s="97"/>
      <c r="Y342" s="97"/>
      <c r="Z342" s="97"/>
      <c r="AA342" s="158"/>
      <c r="AB342" s="156">
        <v>5</v>
      </c>
      <c r="AC342" s="97">
        <v>3</v>
      </c>
      <c r="AD342" s="97" t="s">
        <v>53</v>
      </c>
      <c r="AE342" s="97" t="s">
        <v>53</v>
      </c>
      <c r="AF342" s="97">
        <v>4</v>
      </c>
      <c r="AG342" s="97" t="s">
        <v>53</v>
      </c>
      <c r="AH342" s="97">
        <v>7</v>
      </c>
      <c r="AI342" s="97">
        <v>3</v>
      </c>
      <c r="AJ342" s="97">
        <v>2</v>
      </c>
      <c r="AK342" s="97">
        <v>1</v>
      </c>
      <c r="AL342" s="97">
        <v>2</v>
      </c>
      <c r="AM342" s="158"/>
      <c r="AN342" s="141" t="s">
        <v>53</v>
      </c>
      <c r="AO342" s="97">
        <v>1</v>
      </c>
      <c r="AP342" s="97">
        <v>2</v>
      </c>
      <c r="AQ342" s="97">
        <v>4</v>
      </c>
      <c r="AR342" s="97">
        <v>3</v>
      </c>
      <c r="AS342" s="97">
        <v>3</v>
      </c>
      <c r="AT342" s="97">
        <v>4</v>
      </c>
      <c r="AU342" s="97">
        <v>9</v>
      </c>
      <c r="AV342" s="99">
        <v>5</v>
      </c>
      <c r="AW342" s="99">
        <v>5</v>
      </c>
      <c r="AX342" s="147">
        <v>5</v>
      </c>
    </row>
    <row r="343" spans="1:50" x14ac:dyDescent="0.25">
      <c r="A343" s="101" t="s">
        <v>660</v>
      </c>
      <c r="B343" s="102" t="s">
        <v>779</v>
      </c>
      <c r="C343" s="115" t="s">
        <v>661</v>
      </c>
      <c r="D343" s="102" t="s">
        <v>662</v>
      </c>
      <c r="E343" s="159">
        <v>9</v>
      </c>
      <c r="F343" s="101">
        <v>12</v>
      </c>
      <c r="G343" s="101">
        <v>6</v>
      </c>
      <c r="H343" s="101">
        <v>23</v>
      </c>
      <c r="I343" s="112">
        <v>23</v>
      </c>
      <c r="J343" s="112">
        <v>22</v>
      </c>
      <c r="K343" s="112">
        <v>28</v>
      </c>
      <c r="L343" s="112">
        <v>27</v>
      </c>
      <c r="M343" s="112">
        <v>23</v>
      </c>
      <c r="N343" s="112">
        <v>19</v>
      </c>
      <c r="O343" s="165">
        <v>28</v>
      </c>
      <c r="P343" s="159" t="s">
        <v>53</v>
      </c>
      <c r="Q343" s="101" t="s">
        <v>53</v>
      </c>
      <c r="R343" s="101" t="s">
        <v>53</v>
      </c>
      <c r="S343" s="101">
        <v>1</v>
      </c>
      <c r="T343" s="101">
        <v>5</v>
      </c>
      <c r="U343" s="112">
        <v>2</v>
      </c>
      <c r="V343" s="112">
        <v>2</v>
      </c>
      <c r="W343" s="112">
        <v>4</v>
      </c>
      <c r="X343" s="112">
        <v>2</v>
      </c>
      <c r="Y343" s="112">
        <v>2</v>
      </c>
      <c r="Z343" s="112">
        <v>2</v>
      </c>
      <c r="AA343" s="165">
        <v>2</v>
      </c>
      <c r="AB343" s="159">
        <v>4</v>
      </c>
      <c r="AC343" s="101">
        <v>3</v>
      </c>
      <c r="AD343" s="101">
        <v>5</v>
      </c>
      <c r="AE343" s="101">
        <v>4</v>
      </c>
      <c r="AF343" s="101">
        <v>10</v>
      </c>
      <c r="AG343" s="101">
        <v>13</v>
      </c>
      <c r="AH343" s="101">
        <v>11</v>
      </c>
      <c r="AI343" s="101">
        <v>15</v>
      </c>
      <c r="AJ343" s="101">
        <v>11</v>
      </c>
      <c r="AK343" s="101">
        <v>7</v>
      </c>
      <c r="AL343" s="101">
        <v>5</v>
      </c>
      <c r="AM343" s="165">
        <v>9</v>
      </c>
      <c r="AN343" s="142">
        <v>6</v>
      </c>
      <c r="AO343" s="101">
        <v>7</v>
      </c>
      <c r="AP343" s="101">
        <v>1</v>
      </c>
      <c r="AQ343" s="101">
        <v>8</v>
      </c>
      <c r="AR343" s="101">
        <v>8</v>
      </c>
      <c r="AS343" s="101">
        <v>9</v>
      </c>
      <c r="AT343" s="101">
        <v>9</v>
      </c>
      <c r="AU343" s="101">
        <v>14</v>
      </c>
      <c r="AV343" s="103">
        <v>14</v>
      </c>
      <c r="AW343" s="103">
        <v>12</v>
      </c>
      <c r="AX343" s="150">
        <v>17</v>
      </c>
    </row>
    <row r="344" spans="1:50" x14ac:dyDescent="0.25">
      <c r="A344" s="101"/>
      <c r="B344" s="102" t="s">
        <v>779</v>
      </c>
      <c r="C344" s="102" t="s">
        <v>663</v>
      </c>
      <c r="D344" s="102"/>
      <c r="E344" s="159" t="s">
        <v>53</v>
      </c>
      <c r="F344" s="101">
        <v>2</v>
      </c>
      <c r="G344" s="101">
        <v>2</v>
      </c>
      <c r="H344" s="101">
        <v>2</v>
      </c>
      <c r="I344" s="112">
        <v>3</v>
      </c>
      <c r="J344" s="112">
        <v>4</v>
      </c>
      <c r="K344" s="112"/>
      <c r="L344" s="112">
        <v>3</v>
      </c>
      <c r="M344" s="112"/>
      <c r="N344" s="112"/>
      <c r="O344" s="165"/>
      <c r="P344" s="159" t="s">
        <v>53</v>
      </c>
      <c r="Q344" s="101" t="s">
        <v>53</v>
      </c>
      <c r="R344" s="101" t="s">
        <v>53</v>
      </c>
      <c r="S344" s="101">
        <v>2</v>
      </c>
      <c r="T344" s="101">
        <v>2</v>
      </c>
      <c r="U344" s="101" t="s">
        <v>53</v>
      </c>
      <c r="V344" s="101"/>
      <c r="W344" s="101"/>
      <c r="X344" s="101">
        <v>1</v>
      </c>
      <c r="Y344" s="101"/>
      <c r="Z344" s="101"/>
      <c r="AA344" s="165"/>
      <c r="AB344" s="159" t="s">
        <v>53</v>
      </c>
      <c r="AC344" s="101" t="s">
        <v>53</v>
      </c>
      <c r="AD344" s="101" t="s">
        <v>53</v>
      </c>
      <c r="AE344" s="101" t="s">
        <v>53</v>
      </c>
      <c r="AF344" s="101" t="s">
        <v>53</v>
      </c>
      <c r="AG344" s="101" t="s">
        <v>53</v>
      </c>
      <c r="AH344" s="101"/>
      <c r="AI344" s="101"/>
      <c r="AJ344" s="101"/>
      <c r="AK344" s="101"/>
      <c r="AL344" s="101"/>
      <c r="AM344" s="165"/>
      <c r="AN344" s="142" t="s">
        <v>53</v>
      </c>
      <c r="AO344" s="101">
        <v>2</v>
      </c>
      <c r="AP344" s="101" t="s">
        <v>53</v>
      </c>
      <c r="AQ344" s="101" t="s">
        <v>53</v>
      </c>
      <c r="AR344" s="112">
        <v>3</v>
      </c>
      <c r="AS344" s="112">
        <v>4</v>
      </c>
      <c r="AT344" s="112"/>
      <c r="AU344" s="101">
        <v>2</v>
      </c>
      <c r="AV344" s="103"/>
      <c r="AW344" s="103"/>
      <c r="AX344" s="150"/>
    </row>
    <row r="345" spans="1:50" x14ac:dyDescent="0.25">
      <c r="A345" s="97"/>
      <c r="B345" s="98" t="s">
        <v>779</v>
      </c>
      <c r="C345" s="98"/>
      <c r="D345" s="98" t="s">
        <v>957</v>
      </c>
      <c r="E345" s="156" t="s">
        <v>53</v>
      </c>
      <c r="F345" s="97" t="s">
        <v>53</v>
      </c>
      <c r="G345" s="97" t="s">
        <v>53</v>
      </c>
      <c r="H345" s="97" t="s">
        <v>53</v>
      </c>
      <c r="I345" s="97" t="s">
        <v>53</v>
      </c>
      <c r="J345" s="97"/>
      <c r="K345" s="97"/>
      <c r="L345" s="97"/>
      <c r="M345" s="97"/>
      <c r="N345" s="97"/>
      <c r="O345" s="157"/>
      <c r="P345" s="156" t="s">
        <v>53</v>
      </c>
      <c r="Q345" s="97" t="s">
        <v>53</v>
      </c>
      <c r="R345" s="97" t="s">
        <v>53</v>
      </c>
      <c r="S345" s="97" t="s">
        <v>53</v>
      </c>
      <c r="T345" s="97" t="s">
        <v>53</v>
      </c>
      <c r="U345" s="97" t="s">
        <v>53</v>
      </c>
      <c r="V345" s="97"/>
      <c r="W345" s="97"/>
      <c r="X345" s="97"/>
      <c r="Y345" s="97"/>
      <c r="Z345" s="97"/>
      <c r="AA345" s="157"/>
      <c r="AB345" s="156">
        <v>1</v>
      </c>
      <c r="AC345" s="97" t="s">
        <v>53</v>
      </c>
      <c r="AD345" s="97" t="s">
        <v>53</v>
      </c>
      <c r="AE345" s="97" t="s">
        <v>53</v>
      </c>
      <c r="AF345" s="97" t="s">
        <v>53</v>
      </c>
      <c r="AG345" s="97" t="s">
        <v>53</v>
      </c>
      <c r="AH345" s="97"/>
      <c r="AI345" s="97"/>
      <c r="AJ345" s="97"/>
      <c r="AK345" s="97"/>
      <c r="AL345" s="97"/>
      <c r="AM345" s="157"/>
      <c r="AN345" s="141" t="s">
        <v>53</v>
      </c>
      <c r="AO345" s="97" t="s">
        <v>53</v>
      </c>
      <c r="AP345" s="97" t="s">
        <v>53</v>
      </c>
      <c r="AQ345" s="97" t="s">
        <v>53</v>
      </c>
      <c r="AR345" s="97" t="s">
        <v>53</v>
      </c>
      <c r="AS345" s="97"/>
      <c r="AT345" s="97"/>
      <c r="AU345" s="97"/>
      <c r="AV345" s="99"/>
      <c r="AW345" s="99"/>
      <c r="AX345" s="99"/>
    </row>
    <row r="346" spans="1:50" x14ac:dyDescent="0.25">
      <c r="A346" s="97" t="s">
        <v>664</v>
      </c>
      <c r="B346" s="98" t="s">
        <v>779</v>
      </c>
      <c r="C346" s="98"/>
      <c r="D346" s="98" t="s">
        <v>665</v>
      </c>
      <c r="E346" s="156">
        <v>9</v>
      </c>
      <c r="F346" s="97">
        <v>8</v>
      </c>
      <c r="G346" s="97">
        <v>5</v>
      </c>
      <c r="H346" s="97">
        <v>5</v>
      </c>
      <c r="I346" s="100">
        <v>5</v>
      </c>
      <c r="J346" s="100">
        <v>12</v>
      </c>
      <c r="K346" s="100">
        <v>7</v>
      </c>
      <c r="L346" s="100">
        <v>9</v>
      </c>
      <c r="M346" s="100">
        <v>11</v>
      </c>
      <c r="N346" s="100">
        <v>3</v>
      </c>
      <c r="O346" s="158">
        <v>5</v>
      </c>
      <c r="P346" s="156">
        <v>1</v>
      </c>
      <c r="Q346" s="97">
        <v>5</v>
      </c>
      <c r="R346" s="97">
        <v>2</v>
      </c>
      <c r="S346" s="97">
        <v>1</v>
      </c>
      <c r="T346" s="97">
        <v>2</v>
      </c>
      <c r="U346" s="97" t="s">
        <v>53</v>
      </c>
      <c r="V346" s="97">
        <v>2</v>
      </c>
      <c r="W346" s="97">
        <v>1</v>
      </c>
      <c r="X346" s="97">
        <v>2</v>
      </c>
      <c r="Y346" s="97">
        <v>1</v>
      </c>
      <c r="Z346" s="97">
        <v>1</v>
      </c>
      <c r="AA346" s="158"/>
      <c r="AB346" s="156" t="s">
        <v>53</v>
      </c>
      <c r="AC346" s="97">
        <v>1</v>
      </c>
      <c r="AD346" s="97">
        <v>1</v>
      </c>
      <c r="AE346" s="97">
        <v>1</v>
      </c>
      <c r="AF346" s="97" t="s">
        <v>53</v>
      </c>
      <c r="AG346" s="97" t="s">
        <v>53</v>
      </c>
      <c r="AH346" s="97">
        <v>2</v>
      </c>
      <c r="AI346" s="97"/>
      <c r="AJ346" s="97"/>
      <c r="AK346" s="97">
        <v>10</v>
      </c>
      <c r="AL346" s="97"/>
      <c r="AM346" s="158"/>
      <c r="AN346" s="141">
        <v>3</v>
      </c>
      <c r="AO346" s="97">
        <v>5</v>
      </c>
      <c r="AP346" s="97">
        <v>3</v>
      </c>
      <c r="AQ346" s="97">
        <v>3</v>
      </c>
      <c r="AR346" s="97">
        <v>5</v>
      </c>
      <c r="AS346" s="97">
        <v>8</v>
      </c>
      <c r="AT346" s="97">
        <v>6</v>
      </c>
      <c r="AU346" s="97">
        <v>7</v>
      </c>
      <c r="AV346" s="99"/>
      <c r="AW346" s="99">
        <v>2</v>
      </c>
      <c r="AX346" s="147">
        <v>5</v>
      </c>
    </row>
    <row r="347" spans="1:50" x14ac:dyDescent="0.25">
      <c r="A347" s="97" t="s">
        <v>666</v>
      </c>
      <c r="B347" s="98" t="s">
        <v>779</v>
      </c>
      <c r="C347" s="98"/>
      <c r="D347" s="98" t="s">
        <v>667</v>
      </c>
      <c r="E347" s="156" t="s">
        <v>53</v>
      </c>
      <c r="F347" s="97" t="s">
        <v>53</v>
      </c>
      <c r="G347" s="97">
        <v>1</v>
      </c>
      <c r="H347" s="97" t="s">
        <v>53</v>
      </c>
      <c r="I347" s="97" t="s">
        <v>53</v>
      </c>
      <c r="J347" s="97"/>
      <c r="K347" s="97"/>
      <c r="L347" s="97"/>
      <c r="M347" s="97"/>
      <c r="N347" s="97"/>
      <c r="O347" s="157">
        <v>1</v>
      </c>
      <c r="P347" s="156" t="s">
        <v>53</v>
      </c>
      <c r="Q347" s="97" t="s">
        <v>53</v>
      </c>
      <c r="R347" s="97" t="s">
        <v>53</v>
      </c>
      <c r="S347" s="97" t="s">
        <v>53</v>
      </c>
      <c r="T347" s="97" t="s">
        <v>53</v>
      </c>
      <c r="U347" s="97" t="s">
        <v>53</v>
      </c>
      <c r="V347" s="97"/>
      <c r="W347" s="97"/>
      <c r="X347" s="97"/>
      <c r="Y347" s="97"/>
      <c r="Z347" s="97"/>
      <c r="AA347" s="157"/>
      <c r="AB347" s="156" t="s">
        <v>53</v>
      </c>
      <c r="AC347" s="97" t="s">
        <v>53</v>
      </c>
      <c r="AD347" s="97" t="s">
        <v>53</v>
      </c>
      <c r="AE347" s="97" t="s">
        <v>53</v>
      </c>
      <c r="AF347" s="97" t="s">
        <v>53</v>
      </c>
      <c r="AG347" s="97" t="s">
        <v>53</v>
      </c>
      <c r="AH347" s="97"/>
      <c r="AI347" s="97"/>
      <c r="AJ347" s="97"/>
      <c r="AK347" s="97"/>
      <c r="AL347" s="97"/>
      <c r="AM347" s="157">
        <v>1</v>
      </c>
      <c r="AN347" s="141" t="s">
        <v>53</v>
      </c>
      <c r="AO347" s="97" t="s">
        <v>53</v>
      </c>
      <c r="AP347" s="97">
        <v>1</v>
      </c>
      <c r="AQ347" s="97" t="s">
        <v>53</v>
      </c>
      <c r="AR347" s="97" t="s">
        <v>53</v>
      </c>
      <c r="AS347" s="97"/>
      <c r="AT347" s="97"/>
      <c r="AU347" s="97"/>
      <c r="AV347" s="99"/>
      <c r="AW347" s="99"/>
      <c r="AX347" s="99"/>
    </row>
    <row r="348" spans="1:50" x14ac:dyDescent="0.25">
      <c r="A348" s="97" t="s">
        <v>668</v>
      </c>
      <c r="B348" s="98" t="s">
        <v>779</v>
      </c>
      <c r="C348" s="98"/>
      <c r="D348" s="98" t="s">
        <v>669</v>
      </c>
      <c r="E348" s="156" t="s">
        <v>53</v>
      </c>
      <c r="F348" s="97">
        <v>1</v>
      </c>
      <c r="G348" s="97" t="s">
        <v>53</v>
      </c>
      <c r="H348" s="97">
        <v>1</v>
      </c>
      <c r="I348" s="100">
        <v>2</v>
      </c>
      <c r="J348" s="100">
        <v>2</v>
      </c>
      <c r="K348" s="100">
        <v>2</v>
      </c>
      <c r="L348" s="100">
        <v>3</v>
      </c>
      <c r="M348" s="100">
        <v>2</v>
      </c>
      <c r="N348" s="100">
        <v>4</v>
      </c>
      <c r="O348" s="158">
        <v>3</v>
      </c>
      <c r="P348" s="156" t="s">
        <v>53</v>
      </c>
      <c r="Q348" s="97" t="s">
        <v>53</v>
      </c>
      <c r="R348" s="97" t="s">
        <v>53</v>
      </c>
      <c r="S348" s="97" t="s">
        <v>53</v>
      </c>
      <c r="T348" s="97" t="s">
        <v>53</v>
      </c>
      <c r="U348" s="97" t="s">
        <v>53</v>
      </c>
      <c r="V348" s="97"/>
      <c r="W348" s="97"/>
      <c r="X348" s="97"/>
      <c r="Y348" s="97"/>
      <c r="Z348" s="97"/>
      <c r="AA348" s="158"/>
      <c r="AB348" s="156" t="s">
        <v>53</v>
      </c>
      <c r="AC348" s="97" t="s">
        <v>53</v>
      </c>
      <c r="AD348" s="97" t="s">
        <v>53</v>
      </c>
      <c r="AE348" s="97" t="s">
        <v>53</v>
      </c>
      <c r="AF348" s="97">
        <v>1</v>
      </c>
      <c r="AG348" s="100">
        <v>1</v>
      </c>
      <c r="AH348" s="100">
        <v>1</v>
      </c>
      <c r="AI348" s="100">
        <v>1</v>
      </c>
      <c r="AJ348" s="100">
        <v>1</v>
      </c>
      <c r="AK348" s="100"/>
      <c r="AL348" s="100">
        <v>2</v>
      </c>
      <c r="AM348" s="158">
        <v>1</v>
      </c>
      <c r="AN348" s="141" t="s">
        <v>53</v>
      </c>
      <c r="AO348" s="97">
        <v>1</v>
      </c>
      <c r="AP348" s="97" t="s">
        <v>53</v>
      </c>
      <c r="AQ348" s="97" t="s">
        <v>53</v>
      </c>
      <c r="AR348" s="100">
        <v>1</v>
      </c>
      <c r="AS348" s="100">
        <v>1</v>
      </c>
      <c r="AT348" s="100">
        <v>1</v>
      </c>
      <c r="AU348" s="97">
        <v>2</v>
      </c>
      <c r="AV348" s="99">
        <v>2</v>
      </c>
      <c r="AW348" s="99">
        <v>2</v>
      </c>
      <c r="AX348" s="147">
        <v>2</v>
      </c>
    </row>
    <row r="349" spans="1:50" x14ac:dyDescent="0.25">
      <c r="A349" s="97" t="s">
        <v>670</v>
      </c>
      <c r="B349" s="98" t="s">
        <v>779</v>
      </c>
      <c r="C349" s="98"/>
      <c r="D349" s="98" t="s">
        <v>671</v>
      </c>
      <c r="E349" s="156">
        <v>3</v>
      </c>
      <c r="F349" s="97">
        <v>3</v>
      </c>
      <c r="G349" s="97">
        <v>6</v>
      </c>
      <c r="H349" s="97">
        <v>1</v>
      </c>
      <c r="I349" s="100">
        <v>3</v>
      </c>
      <c r="J349" s="100">
        <v>3</v>
      </c>
      <c r="K349" s="100">
        <v>5</v>
      </c>
      <c r="L349" s="100">
        <v>3</v>
      </c>
      <c r="M349" s="100">
        <v>2</v>
      </c>
      <c r="N349" s="100">
        <v>3</v>
      </c>
      <c r="O349" s="158">
        <v>10</v>
      </c>
      <c r="P349" s="156" t="s">
        <v>53</v>
      </c>
      <c r="Q349" s="97">
        <v>2</v>
      </c>
      <c r="R349" s="97">
        <v>1</v>
      </c>
      <c r="S349" s="97">
        <v>3</v>
      </c>
      <c r="T349" s="97" t="s">
        <v>53</v>
      </c>
      <c r="U349" s="97">
        <v>2</v>
      </c>
      <c r="V349" s="97">
        <v>2</v>
      </c>
      <c r="W349" s="97">
        <v>4</v>
      </c>
      <c r="X349" s="97">
        <v>2</v>
      </c>
      <c r="Y349" s="97">
        <v>2</v>
      </c>
      <c r="Z349" s="97">
        <v>1</v>
      </c>
      <c r="AA349" s="158">
        <v>6</v>
      </c>
      <c r="AB349" s="156">
        <v>1</v>
      </c>
      <c r="AC349" s="97">
        <v>1</v>
      </c>
      <c r="AD349" s="97">
        <v>2</v>
      </c>
      <c r="AE349" s="97">
        <v>1</v>
      </c>
      <c r="AF349" s="97" t="s">
        <v>53</v>
      </c>
      <c r="AG349" s="97">
        <v>1</v>
      </c>
      <c r="AH349" s="97">
        <v>1</v>
      </c>
      <c r="AI349" s="97">
        <v>1</v>
      </c>
      <c r="AJ349" s="97"/>
      <c r="AK349" s="97"/>
      <c r="AL349" s="97"/>
      <c r="AM349" s="158">
        <v>3</v>
      </c>
      <c r="AN349" s="141" t="s">
        <v>53</v>
      </c>
      <c r="AO349" s="97" t="s">
        <v>53</v>
      </c>
      <c r="AP349" s="97">
        <v>2</v>
      </c>
      <c r="AQ349" s="97">
        <v>1</v>
      </c>
      <c r="AR349" s="97" t="s">
        <v>53</v>
      </c>
      <c r="AS349" s="97"/>
      <c r="AT349" s="97"/>
      <c r="AU349" s="97">
        <v>1</v>
      </c>
      <c r="AV349" s="99"/>
      <c r="AW349" s="99">
        <v>2</v>
      </c>
      <c r="AX349" s="147">
        <v>1</v>
      </c>
    </row>
    <row r="350" spans="1:50" x14ac:dyDescent="0.25">
      <c r="A350" s="97" t="s">
        <v>672</v>
      </c>
      <c r="B350" s="98" t="s">
        <v>779</v>
      </c>
      <c r="C350" s="98"/>
      <c r="D350" s="98" t="s">
        <v>958</v>
      </c>
      <c r="E350" s="156">
        <v>12</v>
      </c>
      <c r="F350" s="97">
        <v>5</v>
      </c>
      <c r="G350" s="97">
        <v>9</v>
      </c>
      <c r="H350" s="97">
        <v>5</v>
      </c>
      <c r="I350" s="100">
        <v>6</v>
      </c>
      <c r="J350" s="100">
        <v>6</v>
      </c>
      <c r="K350" s="100">
        <v>13</v>
      </c>
      <c r="L350" s="100">
        <v>15</v>
      </c>
      <c r="M350" s="100">
        <v>11</v>
      </c>
      <c r="N350" s="100">
        <v>16</v>
      </c>
      <c r="O350" s="158">
        <v>13</v>
      </c>
      <c r="P350" s="156" t="s">
        <v>53</v>
      </c>
      <c r="Q350" s="97" t="s">
        <v>53</v>
      </c>
      <c r="R350" s="97" t="s">
        <v>53</v>
      </c>
      <c r="S350" s="97" t="s">
        <v>53</v>
      </c>
      <c r="T350" s="97" t="s">
        <v>53</v>
      </c>
      <c r="U350" s="97" t="s">
        <v>53</v>
      </c>
      <c r="V350" s="97"/>
      <c r="W350" s="97"/>
      <c r="X350" s="97"/>
      <c r="Y350" s="97"/>
      <c r="Z350" s="97"/>
      <c r="AA350" s="158"/>
      <c r="AB350" s="156" t="s">
        <v>53</v>
      </c>
      <c r="AC350" s="97">
        <v>2</v>
      </c>
      <c r="AD350" s="97">
        <v>1</v>
      </c>
      <c r="AE350" s="97" t="s">
        <v>53</v>
      </c>
      <c r="AF350" s="97">
        <v>1</v>
      </c>
      <c r="AG350" s="97">
        <v>1</v>
      </c>
      <c r="AH350" s="97">
        <v>2</v>
      </c>
      <c r="AI350" s="97">
        <v>3</v>
      </c>
      <c r="AJ350" s="97">
        <v>4</v>
      </c>
      <c r="AK350" s="97">
        <v>2</v>
      </c>
      <c r="AL350" s="97">
        <v>3</v>
      </c>
      <c r="AM350" s="158">
        <v>5</v>
      </c>
      <c r="AN350" s="141">
        <v>10</v>
      </c>
      <c r="AO350" s="97">
        <v>4</v>
      </c>
      <c r="AP350" s="97">
        <v>9</v>
      </c>
      <c r="AQ350" s="97">
        <v>4</v>
      </c>
      <c r="AR350" s="97">
        <v>5</v>
      </c>
      <c r="AS350" s="97">
        <v>4</v>
      </c>
      <c r="AT350" s="97">
        <v>10</v>
      </c>
      <c r="AU350" s="97">
        <v>11</v>
      </c>
      <c r="AV350" s="99">
        <v>9</v>
      </c>
      <c r="AW350" s="99">
        <v>13</v>
      </c>
      <c r="AX350" s="147">
        <v>8</v>
      </c>
    </row>
    <row r="351" spans="1:50" x14ac:dyDescent="0.25">
      <c r="A351" s="97" t="s">
        <v>676</v>
      </c>
      <c r="B351" s="98" t="s">
        <v>779</v>
      </c>
      <c r="C351" s="98"/>
      <c r="D351" s="98" t="s">
        <v>677</v>
      </c>
      <c r="E351" s="156">
        <v>5</v>
      </c>
      <c r="F351" s="97">
        <v>9</v>
      </c>
      <c r="G351" s="97">
        <v>2</v>
      </c>
      <c r="H351" s="97">
        <v>6</v>
      </c>
      <c r="I351" s="100">
        <v>5</v>
      </c>
      <c r="J351" s="100">
        <v>7</v>
      </c>
      <c r="K351" s="100">
        <v>8</v>
      </c>
      <c r="L351" s="100">
        <v>12</v>
      </c>
      <c r="M351" s="100">
        <v>16</v>
      </c>
      <c r="N351" s="100">
        <v>7</v>
      </c>
      <c r="O351" s="158">
        <v>13</v>
      </c>
      <c r="P351" s="156" t="s">
        <v>53</v>
      </c>
      <c r="Q351" s="97" t="s">
        <v>53</v>
      </c>
      <c r="R351" s="97" t="s">
        <v>53</v>
      </c>
      <c r="S351" s="97" t="s">
        <v>53</v>
      </c>
      <c r="T351" s="97">
        <v>1</v>
      </c>
      <c r="U351" s="97" t="s">
        <v>53</v>
      </c>
      <c r="V351" s="97"/>
      <c r="W351" s="97"/>
      <c r="X351" s="97"/>
      <c r="Y351" s="97">
        <v>1</v>
      </c>
      <c r="Z351" s="97">
        <v>1</v>
      </c>
      <c r="AA351" s="158"/>
      <c r="AB351" s="156">
        <v>2</v>
      </c>
      <c r="AC351" s="97">
        <v>2</v>
      </c>
      <c r="AD351" s="97">
        <v>3</v>
      </c>
      <c r="AE351" s="97">
        <v>1</v>
      </c>
      <c r="AF351" s="97">
        <v>3</v>
      </c>
      <c r="AG351" s="97">
        <v>1</v>
      </c>
      <c r="AH351" s="97">
        <v>3</v>
      </c>
      <c r="AI351" s="97">
        <v>1</v>
      </c>
      <c r="AJ351" s="97">
        <v>9</v>
      </c>
      <c r="AK351" s="97">
        <v>3</v>
      </c>
      <c r="AL351" s="97">
        <v>4</v>
      </c>
      <c r="AM351" s="158">
        <v>6</v>
      </c>
      <c r="AN351" s="141">
        <v>3</v>
      </c>
      <c r="AO351" s="97">
        <v>6</v>
      </c>
      <c r="AP351" s="97">
        <v>1</v>
      </c>
      <c r="AQ351" s="97">
        <v>2</v>
      </c>
      <c r="AR351" s="97">
        <v>4</v>
      </c>
      <c r="AS351" s="97">
        <v>4</v>
      </c>
      <c r="AT351" s="97">
        <v>7</v>
      </c>
      <c r="AU351" s="97">
        <v>3</v>
      </c>
      <c r="AV351" s="99">
        <v>12</v>
      </c>
      <c r="AW351" s="99">
        <v>2</v>
      </c>
      <c r="AX351" s="147">
        <v>7</v>
      </c>
    </row>
    <row r="352" spans="1:50" x14ac:dyDescent="0.25">
      <c r="A352" s="97" t="s">
        <v>678</v>
      </c>
      <c r="B352" s="98" t="s">
        <v>779</v>
      </c>
      <c r="C352" s="98"/>
      <c r="D352" s="98" t="s">
        <v>679</v>
      </c>
      <c r="E352" s="156">
        <v>3</v>
      </c>
      <c r="F352" s="97">
        <v>1</v>
      </c>
      <c r="G352" s="97">
        <v>6</v>
      </c>
      <c r="H352" s="97">
        <v>1</v>
      </c>
      <c r="I352" s="100">
        <v>5</v>
      </c>
      <c r="J352" s="100">
        <v>2</v>
      </c>
      <c r="K352" s="100">
        <v>1</v>
      </c>
      <c r="L352" s="100"/>
      <c r="M352" s="100">
        <v>5</v>
      </c>
      <c r="N352" s="100">
        <v>3</v>
      </c>
      <c r="O352" s="158">
        <v>3</v>
      </c>
      <c r="P352" s="156" t="s">
        <v>53</v>
      </c>
      <c r="Q352" s="97" t="s">
        <v>53</v>
      </c>
      <c r="R352" s="97" t="s">
        <v>53</v>
      </c>
      <c r="S352" s="97" t="s">
        <v>53</v>
      </c>
      <c r="T352" s="97" t="s">
        <v>53</v>
      </c>
      <c r="U352" s="97" t="s">
        <v>53</v>
      </c>
      <c r="V352" s="97"/>
      <c r="W352" s="97"/>
      <c r="X352" s="97"/>
      <c r="Y352" s="97"/>
      <c r="Z352" s="97"/>
      <c r="AA352" s="158"/>
      <c r="AB352" s="156" t="s">
        <v>53</v>
      </c>
      <c r="AC352" s="97" t="s">
        <v>53</v>
      </c>
      <c r="AD352" s="97" t="s">
        <v>53</v>
      </c>
      <c r="AE352" s="97">
        <v>3</v>
      </c>
      <c r="AF352" s="97" t="s">
        <v>53</v>
      </c>
      <c r="AG352" s="97">
        <v>1</v>
      </c>
      <c r="AH352" s="97"/>
      <c r="AI352" s="97"/>
      <c r="AJ352" s="97"/>
      <c r="AK352" s="97"/>
      <c r="AL352" s="97">
        <v>3</v>
      </c>
      <c r="AM352" s="158"/>
      <c r="AN352" s="141">
        <v>3</v>
      </c>
      <c r="AO352" s="97">
        <v>1</v>
      </c>
      <c r="AP352" s="97">
        <v>3</v>
      </c>
      <c r="AQ352" s="97">
        <v>1</v>
      </c>
      <c r="AR352" s="97">
        <v>4</v>
      </c>
      <c r="AS352" s="97">
        <v>2</v>
      </c>
      <c r="AT352" s="97">
        <v>1</v>
      </c>
      <c r="AU352" s="97"/>
      <c r="AV352" s="99">
        <v>5</v>
      </c>
      <c r="AW352" s="99"/>
      <c r="AX352" s="147">
        <v>3</v>
      </c>
    </row>
    <row r="353" spans="1:50" x14ac:dyDescent="0.25">
      <c r="A353" s="97" t="s">
        <v>680</v>
      </c>
      <c r="B353" s="98" t="s">
        <v>779</v>
      </c>
      <c r="C353" s="98"/>
      <c r="D353" s="98" t="s">
        <v>681</v>
      </c>
      <c r="E353" s="156" t="s">
        <v>53</v>
      </c>
      <c r="F353" s="97" t="s">
        <v>53</v>
      </c>
      <c r="G353" s="97" t="s">
        <v>53</v>
      </c>
      <c r="H353" s="97" t="s">
        <v>53</v>
      </c>
      <c r="I353" s="97" t="s">
        <v>53</v>
      </c>
      <c r="J353" s="97"/>
      <c r="K353" s="97"/>
      <c r="L353" s="97"/>
      <c r="M353" s="97"/>
      <c r="N353" s="97"/>
      <c r="O353" s="157"/>
      <c r="P353" s="156" t="s">
        <v>53</v>
      </c>
      <c r="Q353" s="97" t="s">
        <v>53</v>
      </c>
      <c r="R353" s="97" t="s">
        <v>53</v>
      </c>
      <c r="S353" s="97" t="s">
        <v>53</v>
      </c>
      <c r="T353" s="97" t="s">
        <v>53</v>
      </c>
      <c r="U353" s="97" t="s">
        <v>53</v>
      </c>
      <c r="V353" s="97"/>
      <c r="W353" s="97"/>
      <c r="X353" s="97"/>
      <c r="Y353" s="97"/>
      <c r="Z353" s="97"/>
      <c r="AA353" s="157"/>
      <c r="AB353" s="156" t="s">
        <v>53</v>
      </c>
      <c r="AC353" s="97" t="s">
        <v>53</v>
      </c>
      <c r="AD353" s="97" t="s">
        <v>53</v>
      </c>
      <c r="AE353" s="97" t="s">
        <v>53</v>
      </c>
      <c r="AF353" s="97" t="s">
        <v>53</v>
      </c>
      <c r="AG353" s="97" t="s">
        <v>53</v>
      </c>
      <c r="AH353" s="97"/>
      <c r="AI353" s="97"/>
      <c r="AJ353" s="97"/>
      <c r="AK353" s="97"/>
      <c r="AL353" s="97"/>
      <c r="AM353" s="157"/>
      <c r="AN353" s="141" t="s">
        <v>53</v>
      </c>
      <c r="AO353" s="97" t="s">
        <v>53</v>
      </c>
      <c r="AP353" s="97" t="s">
        <v>53</v>
      </c>
      <c r="AQ353" s="97" t="s">
        <v>53</v>
      </c>
      <c r="AR353" s="97" t="s">
        <v>53</v>
      </c>
      <c r="AS353" s="97"/>
      <c r="AT353" s="97"/>
      <c r="AU353" s="97"/>
      <c r="AV353" s="99"/>
      <c r="AW353" s="99"/>
      <c r="AX353" s="99"/>
    </row>
    <row r="354" spans="1:50" x14ac:dyDescent="0.25">
      <c r="A354" s="97" t="s">
        <v>674</v>
      </c>
      <c r="B354" s="98" t="s">
        <v>779</v>
      </c>
      <c r="C354" s="98"/>
      <c r="D354" s="98" t="s">
        <v>675</v>
      </c>
      <c r="E354" s="156">
        <v>5</v>
      </c>
      <c r="F354" s="97">
        <v>1</v>
      </c>
      <c r="G354" s="97" t="s">
        <v>53</v>
      </c>
      <c r="H354" s="97">
        <v>8</v>
      </c>
      <c r="I354" s="100">
        <v>2</v>
      </c>
      <c r="J354" s="100">
        <v>2</v>
      </c>
      <c r="K354" s="100">
        <v>7</v>
      </c>
      <c r="L354" s="100">
        <v>4</v>
      </c>
      <c r="M354" s="100">
        <v>1</v>
      </c>
      <c r="N354" s="100">
        <v>3</v>
      </c>
      <c r="O354" s="158">
        <v>1</v>
      </c>
      <c r="P354" s="156" t="s">
        <v>53</v>
      </c>
      <c r="Q354" s="97" t="s">
        <v>53</v>
      </c>
      <c r="R354" s="97" t="s">
        <v>53</v>
      </c>
      <c r="S354" s="97" t="s">
        <v>53</v>
      </c>
      <c r="T354" s="97" t="s">
        <v>53</v>
      </c>
      <c r="U354" s="97" t="s">
        <v>53</v>
      </c>
      <c r="V354" s="97"/>
      <c r="W354" s="97"/>
      <c r="X354" s="97"/>
      <c r="Y354" s="97"/>
      <c r="Z354" s="97"/>
      <c r="AA354" s="158"/>
      <c r="AB354" s="156" t="s">
        <v>53</v>
      </c>
      <c r="AC354" s="97">
        <v>1</v>
      </c>
      <c r="AD354" s="97">
        <v>1</v>
      </c>
      <c r="AE354" s="97" t="s">
        <v>53</v>
      </c>
      <c r="AF354" s="97">
        <v>2</v>
      </c>
      <c r="AG354" s="97">
        <v>1</v>
      </c>
      <c r="AH354" s="97">
        <v>1</v>
      </c>
      <c r="AI354" s="97">
        <v>3</v>
      </c>
      <c r="AJ354" s="97"/>
      <c r="AK354" s="97"/>
      <c r="AL354" s="97">
        <v>3</v>
      </c>
      <c r="AM354" s="158">
        <v>1</v>
      </c>
      <c r="AN354" s="141">
        <v>4</v>
      </c>
      <c r="AO354" s="97" t="s">
        <v>53</v>
      </c>
      <c r="AP354" s="97" t="s">
        <v>53</v>
      </c>
      <c r="AQ354" s="97">
        <v>6</v>
      </c>
      <c r="AR354" s="97">
        <v>1</v>
      </c>
      <c r="AS354" s="97">
        <v>1</v>
      </c>
      <c r="AT354" s="97">
        <v>4</v>
      </c>
      <c r="AU354" s="97">
        <v>4</v>
      </c>
      <c r="AV354" s="99">
        <v>1</v>
      </c>
      <c r="AW354" s="99"/>
      <c r="AX354" s="147"/>
    </row>
    <row r="355" spans="1:50" x14ac:dyDescent="0.25">
      <c r="A355" s="97" t="s">
        <v>682</v>
      </c>
      <c r="B355" s="98" t="s">
        <v>779</v>
      </c>
      <c r="C355" s="98"/>
      <c r="D355" s="98" t="s">
        <v>683</v>
      </c>
      <c r="E355" s="156">
        <v>2</v>
      </c>
      <c r="F355" s="97">
        <v>2</v>
      </c>
      <c r="G355" s="97" t="s">
        <v>53</v>
      </c>
      <c r="H355" s="97" t="s">
        <v>53</v>
      </c>
      <c r="I355" s="100">
        <v>1</v>
      </c>
      <c r="J355" s="100"/>
      <c r="K355" s="100"/>
      <c r="L355" s="100">
        <v>1</v>
      </c>
      <c r="M355" s="100"/>
      <c r="N355" s="100">
        <v>1</v>
      </c>
      <c r="O355" s="158"/>
      <c r="P355" s="156" t="s">
        <v>53</v>
      </c>
      <c r="Q355" s="97" t="s">
        <v>53</v>
      </c>
      <c r="R355" s="97">
        <v>1</v>
      </c>
      <c r="S355" s="97" t="s">
        <v>53</v>
      </c>
      <c r="T355" s="97" t="s">
        <v>53</v>
      </c>
      <c r="U355" s="97" t="s">
        <v>53</v>
      </c>
      <c r="V355" s="97"/>
      <c r="W355" s="97"/>
      <c r="X355" s="97"/>
      <c r="Y355" s="97"/>
      <c r="Z355" s="97">
        <v>1</v>
      </c>
      <c r="AA355" s="158"/>
      <c r="AB355" s="156" t="s">
        <v>53</v>
      </c>
      <c r="AC355" s="97" t="s">
        <v>53</v>
      </c>
      <c r="AD355" s="97" t="s">
        <v>53</v>
      </c>
      <c r="AE355" s="97" t="s">
        <v>53</v>
      </c>
      <c r="AF355" s="97" t="s">
        <v>53</v>
      </c>
      <c r="AG355" s="97" t="s">
        <v>53</v>
      </c>
      <c r="AH355" s="97"/>
      <c r="AI355" s="97"/>
      <c r="AJ355" s="97"/>
      <c r="AK355" s="97"/>
      <c r="AL355" s="97"/>
      <c r="AM355" s="158"/>
      <c r="AN355" s="141">
        <v>2</v>
      </c>
      <c r="AO355" s="97">
        <v>1</v>
      </c>
      <c r="AP355" s="97" t="s">
        <v>53</v>
      </c>
      <c r="AQ355" s="97" t="s">
        <v>53</v>
      </c>
      <c r="AR355" s="97">
        <v>1</v>
      </c>
      <c r="AS355" s="97"/>
      <c r="AT355" s="97"/>
      <c r="AU355" s="97">
        <v>1</v>
      </c>
      <c r="AV355" s="99"/>
      <c r="AW355" s="99"/>
      <c r="AX355" s="147"/>
    </row>
    <row r="356" spans="1:50" x14ac:dyDescent="0.25">
      <c r="A356" s="101"/>
      <c r="B356" s="102" t="s">
        <v>779</v>
      </c>
      <c r="C356" s="102" t="s">
        <v>684</v>
      </c>
      <c r="D356" s="102"/>
      <c r="E356" s="159" t="s">
        <v>53</v>
      </c>
      <c r="F356" s="101" t="s">
        <v>53</v>
      </c>
      <c r="G356" s="101" t="s">
        <v>53</v>
      </c>
      <c r="H356" s="101" t="s">
        <v>53</v>
      </c>
      <c r="I356" s="101" t="s">
        <v>53</v>
      </c>
      <c r="J356" s="101"/>
      <c r="K356" s="101"/>
      <c r="L356" s="101"/>
      <c r="M356" s="101"/>
      <c r="N356" s="101"/>
      <c r="O356" s="160"/>
      <c r="P356" s="159" t="s">
        <v>53</v>
      </c>
      <c r="Q356" s="101" t="s">
        <v>53</v>
      </c>
      <c r="R356" s="101" t="s">
        <v>53</v>
      </c>
      <c r="S356" s="101" t="s">
        <v>53</v>
      </c>
      <c r="T356" s="101" t="s">
        <v>53</v>
      </c>
      <c r="U356" s="101" t="s">
        <v>53</v>
      </c>
      <c r="V356" s="101"/>
      <c r="W356" s="101"/>
      <c r="X356" s="101"/>
      <c r="Y356" s="101"/>
      <c r="Z356" s="101"/>
      <c r="AA356" s="160"/>
      <c r="AB356" s="159" t="s">
        <v>53</v>
      </c>
      <c r="AC356" s="101" t="s">
        <v>53</v>
      </c>
      <c r="AD356" s="101" t="s">
        <v>53</v>
      </c>
      <c r="AE356" s="101" t="s">
        <v>53</v>
      </c>
      <c r="AF356" s="101" t="s">
        <v>53</v>
      </c>
      <c r="AG356" s="101" t="s">
        <v>53</v>
      </c>
      <c r="AH356" s="101"/>
      <c r="AI356" s="101"/>
      <c r="AJ356" s="101"/>
      <c r="AK356" s="101"/>
      <c r="AL356" s="101"/>
      <c r="AM356" s="160"/>
      <c r="AN356" s="142" t="s">
        <v>53</v>
      </c>
      <c r="AO356" s="101" t="s">
        <v>53</v>
      </c>
      <c r="AP356" s="101" t="s">
        <v>53</v>
      </c>
      <c r="AQ356" s="101" t="s">
        <v>53</v>
      </c>
      <c r="AR356" s="101" t="s">
        <v>53</v>
      </c>
      <c r="AS356" s="101"/>
      <c r="AT356" s="101"/>
      <c r="AU356" s="101"/>
      <c r="AV356" s="103"/>
      <c r="AW356" s="103"/>
      <c r="AX356" s="103"/>
    </row>
    <row r="357" spans="1:50" x14ac:dyDescent="0.25">
      <c r="A357" s="97" t="s">
        <v>685</v>
      </c>
      <c r="B357" s="98" t="s">
        <v>779</v>
      </c>
      <c r="C357" s="98"/>
      <c r="D357" s="98" t="s">
        <v>959</v>
      </c>
      <c r="E357" s="156">
        <v>1</v>
      </c>
      <c r="F357" s="97">
        <v>1</v>
      </c>
      <c r="G357" s="97">
        <v>6</v>
      </c>
      <c r="H357" s="97">
        <v>7</v>
      </c>
      <c r="I357" s="100">
        <v>6</v>
      </c>
      <c r="J357" s="100">
        <v>11</v>
      </c>
      <c r="K357" s="100">
        <v>9</v>
      </c>
      <c r="L357" s="100">
        <v>9</v>
      </c>
      <c r="M357" s="100">
        <v>5</v>
      </c>
      <c r="N357" s="100">
        <v>6</v>
      </c>
      <c r="O357" s="158">
        <v>5</v>
      </c>
      <c r="P357" s="156" t="s">
        <v>53</v>
      </c>
      <c r="Q357" s="97" t="s">
        <v>53</v>
      </c>
      <c r="R357" s="97" t="s">
        <v>53</v>
      </c>
      <c r="S357" s="97" t="s">
        <v>53</v>
      </c>
      <c r="T357" s="97" t="s">
        <v>53</v>
      </c>
      <c r="U357" s="97" t="s">
        <v>53</v>
      </c>
      <c r="V357" s="97"/>
      <c r="W357" s="97"/>
      <c r="X357" s="97"/>
      <c r="Y357" s="97"/>
      <c r="Z357" s="97">
        <v>1</v>
      </c>
      <c r="AA357" s="158"/>
      <c r="AB357" s="156">
        <v>2</v>
      </c>
      <c r="AC357" s="97">
        <v>1</v>
      </c>
      <c r="AD357" s="97" t="s">
        <v>53</v>
      </c>
      <c r="AE357" s="97">
        <v>5</v>
      </c>
      <c r="AF357" s="97" t="s">
        <v>53</v>
      </c>
      <c r="AG357" s="97">
        <v>1</v>
      </c>
      <c r="AH357" s="97"/>
      <c r="AI357" s="97">
        <v>2</v>
      </c>
      <c r="AJ357" s="97"/>
      <c r="AK357" s="97"/>
      <c r="AL357" s="97">
        <v>5</v>
      </c>
      <c r="AM357" s="158">
        <v>1</v>
      </c>
      <c r="AN357" s="141" t="s">
        <v>53</v>
      </c>
      <c r="AO357" s="97">
        <v>1</v>
      </c>
      <c r="AP357" s="97">
        <v>1</v>
      </c>
      <c r="AQ357" s="97">
        <v>7</v>
      </c>
      <c r="AR357" s="97">
        <v>5</v>
      </c>
      <c r="AS357" s="97">
        <v>11</v>
      </c>
      <c r="AT357" s="97">
        <v>7</v>
      </c>
      <c r="AU357" s="97">
        <v>9</v>
      </c>
      <c r="AV357" s="99">
        <v>5</v>
      </c>
      <c r="AW357" s="99"/>
      <c r="AX357" s="147">
        <v>4</v>
      </c>
    </row>
    <row r="358" spans="1:50" x14ac:dyDescent="0.25">
      <c r="A358" s="97" t="s">
        <v>685</v>
      </c>
      <c r="B358" s="98" t="s">
        <v>779</v>
      </c>
      <c r="C358" s="98"/>
      <c r="D358" s="98" t="s">
        <v>960</v>
      </c>
      <c r="E358" s="156">
        <v>13</v>
      </c>
      <c r="F358" s="97">
        <v>11</v>
      </c>
      <c r="G358" s="97" t="s">
        <v>53</v>
      </c>
      <c r="H358" s="97">
        <v>4</v>
      </c>
      <c r="I358" s="100">
        <v>2</v>
      </c>
      <c r="J358" s="100">
        <v>3</v>
      </c>
      <c r="K358" s="100">
        <v>4</v>
      </c>
      <c r="L358" s="100">
        <v>3</v>
      </c>
      <c r="M358" s="100">
        <v>2</v>
      </c>
      <c r="N358" s="100"/>
      <c r="O358" s="158">
        <v>2</v>
      </c>
      <c r="P358" s="156" t="s">
        <v>53</v>
      </c>
      <c r="Q358" s="97" t="s">
        <v>53</v>
      </c>
      <c r="R358" s="97" t="s">
        <v>53</v>
      </c>
      <c r="S358" s="97" t="s">
        <v>53</v>
      </c>
      <c r="T358" s="97" t="s">
        <v>53</v>
      </c>
      <c r="U358" s="97" t="s">
        <v>53</v>
      </c>
      <c r="V358" s="97"/>
      <c r="W358" s="97"/>
      <c r="X358" s="97"/>
      <c r="Y358" s="97"/>
      <c r="Z358" s="97"/>
      <c r="AA358" s="158"/>
      <c r="AB358" s="156">
        <v>9</v>
      </c>
      <c r="AC358" s="97">
        <v>13</v>
      </c>
      <c r="AD358" s="97">
        <v>10</v>
      </c>
      <c r="AE358" s="97" t="s">
        <v>53</v>
      </c>
      <c r="AF358" s="97">
        <v>2</v>
      </c>
      <c r="AG358" s="97">
        <v>2</v>
      </c>
      <c r="AH358" s="97"/>
      <c r="AI358" s="97"/>
      <c r="AJ358" s="97"/>
      <c r="AK358" s="97"/>
      <c r="AL358" s="97"/>
      <c r="AM358" s="158"/>
      <c r="AN358" s="141" t="s">
        <v>53</v>
      </c>
      <c r="AO358" s="97">
        <v>1</v>
      </c>
      <c r="AP358" s="97" t="s">
        <v>53</v>
      </c>
      <c r="AQ358" s="97">
        <v>2</v>
      </c>
      <c r="AR358" s="97" t="s">
        <v>53</v>
      </c>
      <c r="AS358" s="97">
        <v>3</v>
      </c>
      <c r="AT358" s="97">
        <v>4</v>
      </c>
      <c r="AU358" s="97">
        <v>3</v>
      </c>
      <c r="AV358" s="99">
        <v>2</v>
      </c>
      <c r="AW358" s="99"/>
      <c r="AX358" s="147">
        <v>2</v>
      </c>
    </row>
    <row r="359" spans="1:50" x14ac:dyDescent="0.25">
      <c r="A359" s="97" t="s">
        <v>685</v>
      </c>
      <c r="B359" s="98" t="s">
        <v>779</v>
      </c>
      <c r="C359" s="98"/>
      <c r="D359" s="98" t="s">
        <v>961</v>
      </c>
      <c r="E359" s="156" t="s">
        <v>53</v>
      </c>
      <c r="F359" s="97" t="s">
        <v>53</v>
      </c>
      <c r="G359" s="97" t="s">
        <v>53</v>
      </c>
      <c r="H359" s="97" t="s">
        <v>53</v>
      </c>
      <c r="I359" s="97" t="s">
        <v>53</v>
      </c>
      <c r="J359" s="97"/>
      <c r="K359" s="97"/>
      <c r="L359" s="104" t="s">
        <v>903</v>
      </c>
      <c r="M359" s="104" t="s">
        <v>903</v>
      </c>
      <c r="N359" s="104" t="s">
        <v>903</v>
      </c>
      <c r="O359" s="161" t="s">
        <v>903</v>
      </c>
      <c r="P359" s="156" t="s">
        <v>53</v>
      </c>
      <c r="Q359" s="97" t="s">
        <v>53</v>
      </c>
      <c r="R359" s="97" t="s">
        <v>53</v>
      </c>
      <c r="S359" s="97" t="s">
        <v>53</v>
      </c>
      <c r="T359" s="97" t="s">
        <v>53</v>
      </c>
      <c r="U359" s="97" t="s">
        <v>53</v>
      </c>
      <c r="V359" s="97"/>
      <c r="W359" s="97"/>
      <c r="X359" s="104" t="s">
        <v>903</v>
      </c>
      <c r="Y359" s="104" t="s">
        <v>903</v>
      </c>
      <c r="Z359" s="104" t="s">
        <v>903</v>
      </c>
      <c r="AA359" s="161" t="s">
        <v>903</v>
      </c>
      <c r="AB359" s="156" t="s">
        <v>53</v>
      </c>
      <c r="AC359" s="97" t="s">
        <v>53</v>
      </c>
      <c r="AD359" s="97" t="s">
        <v>53</v>
      </c>
      <c r="AE359" s="97" t="s">
        <v>53</v>
      </c>
      <c r="AF359" s="97" t="s">
        <v>53</v>
      </c>
      <c r="AG359" s="97" t="s">
        <v>53</v>
      </c>
      <c r="AH359" s="97"/>
      <c r="AI359" s="97"/>
      <c r="AJ359" s="104" t="s">
        <v>903</v>
      </c>
      <c r="AK359" s="104" t="s">
        <v>903</v>
      </c>
      <c r="AL359" s="104" t="s">
        <v>903</v>
      </c>
      <c r="AM359" s="161" t="s">
        <v>903</v>
      </c>
      <c r="AN359" s="141" t="s">
        <v>53</v>
      </c>
      <c r="AO359" s="97" t="s">
        <v>53</v>
      </c>
      <c r="AP359" s="97" t="s">
        <v>53</v>
      </c>
      <c r="AQ359" s="97" t="s">
        <v>53</v>
      </c>
      <c r="AR359" s="97" t="s">
        <v>53</v>
      </c>
      <c r="AS359" s="97"/>
      <c r="AT359" s="97"/>
      <c r="AU359" s="104" t="s">
        <v>903</v>
      </c>
      <c r="AV359" s="105" t="s">
        <v>903</v>
      </c>
      <c r="AW359" s="105" t="s">
        <v>903</v>
      </c>
      <c r="AX359" s="105" t="s">
        <v>903</v>
      </c>
    </row>
    <row r="360" spans="1:50" x14ac:dyDescent="0.25">
      <c r="A360" s="97" t="s">
        <v>687</v>
      </c>
      <c r="B360" s="98" t="s">
        <v>779</v>
      </c>
      <c r="C360" s="98"/>
      <c r="D360" s="98" t="s">
        <v>962</v>
      </c>
      <c r="E360" s="156" t="s">
        <v>53</v>
      </c>
      <c r="F360" s="97">
        <v>4</v>
      </c>
      <c r="G360" s="97">
        <v>2</v>
      </c>
      <c r="H360" s="97">
        <v>1</v>
      </c>
      <c r="I360" s="100">
        <v>3</v>
      </c>
      <c r="J360" s="100">
        <v>3</v>
      </c>
      <c r="K360" s="100">
        <v>2</v>
      </c>
      <c r="L360" s="100">
        <v>5</v>
      </c>
      <c r="M360" s="100">
        <v>4</v>
      </c>
      <c r="N360" s="100">
        <v>3</v>
      </c>
      <c r="O360" s="158">
        <v>9</v>
      </c>
      <c r="P360" s="156" t="s">
        <v>53</v>
      </c>
      <c r="Q360" s="97" t="s">
        <v>53</v>
      </c>
      <c r="R360" s="97" t="s">
        <v>53</v>
      </c>
      <c r="S360" s="97" t="s">
        <v>53</v>
      </c>
      <c r="T360" s="97" t="s">
        <v>53</v>
      </c>
      <c r="U360" s="97" t="s">
        <v>53</v>
      </c>
      <c r="V360" s="97">
        <v>1</v>
      </c>
      <c r="W360" s="97"/>
      <c r="X360" s="97"/>
      <c r="Y360" s="97"/>
      <c r="Z360" s="97"/>
      <c r="AA360" s="158"/>
      <c r="AB360" s="156" t="s">
        <v>53</v>
      </c>
      <c r="AC360" s="97" t="s">
        <v>53</v>
      </c>
      <c r="AD360" s="97">
        <v>4</v>
      </c>
      <c r="AE360" s="97">
        <v>1</v>
      </c>
      <c r="AF360" s="97">
        <v>1</v>
      </c>
      <c r="AG360" s="97">
        <v>2</v>
      </c>
      <c r="AH360" s="97">
        <v>1</v>
      </c>
      <c r="AI360" s="97">
        <v>1</v>
      </c>
      <c r="AJ360" s="97">
        <v>3</v>
      </c>
      <c r="AK360" s="97">
        <v>2</v>
      </c>
      <c r="AL360" s="97"/>
      <c r="AM360" s="158">
        <v>7</v>
      </c>
      <c r="AN360" s="141" t="s">
        <v>53</v>
      </c>
      <c r="AO360" s="97" t="s">
        <v>53</v>
      </c>
      <c r="AP360" s="97">
        <v>1</v>
      </c>
      <c r="AQ360" s="97" t="s">
        <v>53</v>
      </c>
      <c r="AR360" s="100">
        <v>1</v>
      </c>
      <c r="AS360" s="100">
        <v>1</v>
      </c>
      <c r="AT360" s="100">
        <v>1</v>
      </c>
      <c r="AU360" s="97">
        <v>2</v>
      </c>
      <c r="AV360" s="99">
        <v>2</v>
      </c>
      <c r="AW360" s="99">
        <v>3</v>
      </c>
      <c r="AX360" s="147">
        <v>2</v>
      </c>
    </row>
    <row r="361" spans="1:50" x14ac:dyDescent="0.25">
      <c r="A361" s="97" t="s">
        <v>687</v>
      </c>
      <c r="B361" s="98" t="s">
        <v>779</v>
      </c>
      <c r="C361" s="98"/>
      <c r="D361" s="98" t="s">
        <v>963</v>
      </c>
      <c r="E361" s="156">
        <v>4</v>
      </c>
      <c r="F361" s="97">
        <v>4</v>
      </c>
      <c r="G361" s="97">
        <v>6</v>
      </c>
      <c r="H361" s="97">
        <v>2</v>
      </c>
      <c r="I361" s="100">
        <v>2</v>
      </c>
      <c r="J361" s="100">
        <v>1</v>
      </c>
      <c r="K361" s="100">
        <v>5</v>
      </c>
      <c r="L361" s="100">
        <v>3</v>
      </c>
      <c r="M361" s="100">
        <v>1</v>
      </c>
      <c r="N361" s="100">
        <v>1</v>
      </c>
      <c r="O361" s="158">
        <v>5</v>
      </c>
      <c r="P361" s="156" t="s">
        <v>53</v>
      </c>
      <c r="Q361" s="97" t="s">
        <v>53</v>
      </c>
      <c r="R361" s="97" t="s">
        <v>53</v>
      </c>
      <c r="S361" s="97" t="s">
        <v>53</v>
      </c>
      <c r="T361" s="97" t="s">
        <v>53</v>
      </c>
      <c r="U361" s="97" t="s">
        <v>53</v>
      </c>
      <c r="V361" s="97"/>
      <c r="W361" s="97"/>
      <c r="X361" s="97"/>
      <c r="Y361" s="97"/>
      <c r="Z361" s="97"/>
      <c r="AA361" s="158"/>
      <c r="AB361" s="156">
        <v>3</v>
      </c>
      <c r="AC361" s="97">
        <v>1</v>
      </c>
      <c r="AD361" s="97">
        <v>4</v>
      </c>
      <c r="AE361" s="97">
        <v>3</v>
      </c>
      <c r="AF361" s="97">
        <v>1</v>
      </c>
      <c r="AG361" s="97">
        <v>2</v>
      </c>
      <c r="AH361" s="97">
        <v>1</v>
      </c>
      <c r="AI361" s="97">
        <v>5</v>
      </c>
      <c r="AJ361" s="97">
        <v>3</v>
      </c>
      <c r="AK361" s="97"/>
      <c r="AL361" s="97">
        <v>1</v>
      </c>
      <c r="AM361" s="158">
        <v>3</v>
      </c>
      <c r="AN361" s="141">
        <v>3</v>
      </c>
      <c r="AO361" s="97" t="s">
        <v>53</v>
      </c>
      <c r="AP361" s="97">
        <v>3</v>
      </c>
      <c r="AQ361" s="97">
        <v>1</v>
      </c>
      <c r="AR361" s="97" t="s">
        <v>53</v>
      </c>
      <c r="AS361" s="97"/>
      <c r="AT361" s="97"/>
      <c r="AU361" s="97"/>
      <c r="AV361" s="99">
        <v>1</v>
      </c>
      <c r="AW361" s="99"/>
      <c r="AX361" s="147">
        <v>2</v>
      </c>
    </row>
    <row r="362" spans="1:50" x14ac:dyDescent="0.25">
      <c r="A362" s="97" t="s">
        <v>687</v>
      </c>
      <c r="B362" s="98" t="s">
        <v>779</v>
      </c>
      <c r="C362" s="98"/>
      <c r="D362" s="98" t="s">
        <v>964</v>
      </c>
      <c r="E362" s="156">
        <v>7</v>
      </c>
      <c r="F362" s="97" t="s">
        <v>53</v>
      </c>
      <c r="G362" s="97">
        <v>1</v>
      </c>
      <c r="H362" s="97" t="s">
        <v>53</v>
      </c>
      <c r="I362" s="97" t="s">
        <v>53</v>
      </c>
      <c r="J362" s="97"/>
      <c r="K362" s="97">
        <v>1</v>
      </c>
      <c r="L362" s="97"/>
      <c r="M362" s="97"/>
      <c r="N362" s="97">
        <v>1</v>
      </c>
      <c r="O362" s="157">
        <v>1</v>
      </c>
      <c r="P362" s="156" t="s">
        <v>53</v>
      </c>
      <c r="Q362" s="97" t="s">
        <v>53</v>
      </c>
      <c r="R362" s="97" t="s">
        <v>53</v>
      </c>
      <c r="S362" s="97" t="s">
        <v>53</v>
      </c>
      <c r="T362" s="97" t="s">
        <v>53</v>
      </c>
      <c r="U362" s="97" t="s">
        <v>53</v>
      </c>
      <c r="V362" s="97"/>
      <c r="W362" s="97"/>
      <c r="X362" s="97"/>
      <c r="Y362" s="97"/>
      <c r="Z362" s="97"/>
      <c r="AA362" s="157"/>
      <c r="AB362" s="156">
        <v>2</v>
      </c>
      <c r="AC362" s="97">
        <v>7</v>
      </c>
      <c r="AD362" s="97" t="s">
        <v>53</v>
      </c>
      <c r="AE362" s="97">
        <v>1</v>
      </c>
      <c r="AF362" s="97" t="s">
        <v>53</v>
      </c>
      <c r="AG362" s="97" t="s">
        <v>53</v>
      </c>
      <c r="AH362" s="97"/>
      <c r="AI362" s="97"/>
      <c r="AJ362" s="97"/>
      <c r="AK362" s="97"/>
      <c r="AL362" s="97">
        <v>1</v>
      </c>
      <c r="AM362" s="157"/>
      <c r="AN362" s="141" t="s">
        <v>53</v>
      </c>
      <c r="AO362" s="97" t="s">
        <v>53</v>
      </c>
      <c r="AP362" s="97" t="s">
        <v>53</v>
      </c>
      <c r="AQ362" s="97" t="s">
        <v>53</v>
      </c>
      <c r="AR362" s="97" t="s">
        <v>53</v>
      </c>
      <c r="AS362" s="97"/>
      <c r="AT362" s="97">
        <v>1</v>
      </c>
      <c r="AU362" s="97"/>
      <c r="AV362" s="99"/>
      <c r="AW362" s="99"/>
      <c r="AX362" s="99">
        <v>1</v>
      </c>
    </row>
    <row r="363" spans="1:50" x14ac:dyDescent="0.25">
      <c r="A363" s="97" t="s">
        <v>687</v>
      </c>
      <c r="B363" s="98" t="s">
        <v>779</v>
      </c>
      <c r="C363" s="98"/>
      <c r="D363" s="98" t="s">
        <v>965</v>
      </c>
      <c r="E363" s="156">
        <v>7</v>
      </c>
      <c r="F363" s="97">
        <v>3</v>
      </c>
      <c r="G363" s="97">
        <v>9</v>
      </c>
      <c r="H363" s="97">
        <v>15</v>
      </c>
      <c r="I363" s="100">
        <v>4</v>
      </c>
      <c r="J363" s="100"/>
      <c r="K363" s="100">
        <v>6</v>
      </c>
      <c r="L363" s="100">
        <v>3</v>
      </c>
      <c r="M363" s="100">
        <v>8</v>
      </c>
      <c r="N363" s="100">
        <v>5</v>
      </c>
      <c r="O363" s="158">
        <v>11</v>
      </c>
      <c r="P363" s="156" t="s">
        <v>53</v>
      </c>
      <c r="Q363" s="97">
        <v>1</v>
      </c>
      <c r="R363" s="97">
        <v>1</v>
      </c>
      <c r="S363" s="97" t="s">
        <v>53</v>
      </c>
      <c r="T363" s="97">
        <v>1</v>
      </c>
      <c r="U363" s="97" t="s">
        <v>53</v>
      </c>
      <c r="V363" s="97"/>
      <c r="W363" s="97">
        <v>2</v>
      </c>
      <c r="X363" s="97"/>
      <c r="Y363" s="97">
        <v>3</v>
      </c>
      <c r="Z363" s="97">
        <v>1</v>
      </c>
      <c r="AA363" s="158">
        <v>3</v>
      </c>
      <c r="AB363" s="156">
        <v>8</v>
      </c>
      <c r="AC363" s="97">
        <v>5</v>
      </c>
      <c r="AD363" s="97">
        <v>2</v>
      </c>
      <c r="AE363" s="97">
        <v>5</v>
      </c>
      <c r="AF363" s="97">
        <v>8</v>
      </c>
      <c r="AG363" s="97">
        <v>2</v>
      </c>
      <c r="AH363" s="97"/>
      <c r="AI363" s="97">
        <v>2</v>
      </c>
      <c r="AJ363" s="97">
        <v>3</v>
      </c>
      <c r="AK363" s="97">
        <v>1</v>
      </c>
      <c r="AL363" s="97">
        <v>1</v>
      </c>
      <c r="AM363" s="158">
        <v>4</v>
      </c>
      <c r="AN363" s="141">
        <v>1</v>
      </c>
      <c r="AO363" s="97" t="s">
        <v>53</v>
      </c>
      <c r="AP363" s="97">
        <v>4</v>
      </c>
      <c r="AQ363" s="97">
        <v>6</v>
      </c>
      <c r="AR363" s="97">
        <v>2</v>
      </c>
      <c r="AS363" s="97"/>
      <c r="AT363" s="97">
        <v>2</v>
      </c>
      <c r="AU363" s="97"/>
      <c r="AV363" s="99">
        <v>4</v>
      </c>
      <c r="AW363" s="99">
        <v>3</v>
      </c>
      <c r="AX363" s="147">
        <v>4</v>
      </c>
    </row>
    <row r="364" spans="1:50" x14ac:dyDescent="0.25">
      <c r="A364" s="97" t="s">
        <v>687</v>
      </c>
      <c r="B364" s="98" t="s">
        <v>779</v>
      </c>
      <c r="C364" s="98"/>
      <c r="D364" s="98" t="s">
        <v>966</v>
      </c>
      <c r="E364" s="156" t="s">
        <v>53</v>
      </c>
      <c r="F364" s="97" t="s">
        <v>53</v>
      </c>
      <c r="G364" s="97" t="s">
        <v>53</v>
      </c>
      <c r="H364" s="97" t="s">
        <v>53</v>
      </c>
      <c r="I364" s="97" t="s">
        <v>53</v>
      </c>
      <c r="J364" s="97"/>
      <c r="K364" s="97"/>
      <c r="L364" s="104" t="s">
        <v>903</v>
      </c>
      <c r="M364" s="104" t="s">
        <v>903</v>
      </c>
      <c r="N364" s="104" t="s">
        <v>903</v>
      </c>
      <c r="O364" s="161" t="s">
        <v>903</v>
      </c>
      <c r="P364" s="156" t="s">
        <v>53</v>
      </c>
      <c r="Q364" s="97" t="s">
        <v>53</v>
      </c>
      <c r="R364" s="97" t="s">
        <v>53</v>
      </c>
      <c r="S364" s="97" t="s">
        <v>53</v>
      </c>
      <c r="T364" s="97" t="s">
        <v>53</v>
      </c>
      <c r="U364" s="97" t="s">
        <v>53</v>
      </c>
      <c r="V364" s="97"/>
      <c r="W364" s="97"/>
      <c r="X364" s="104" t="s">
        <v>903</v>
      </c>
      <c r="Y364" s="104" t="s">
        <v>903</v>
      </c>
      <c r="Z364" s="104" t="s">
        <v>903</v>
      </c>
      <c r="AA364" s="161" t="s">
        <v>903</v>
      </c>
      <c r="AB364" s="156" t="s">
        <v>53</v>
      </c>
      <c r="AC364" s="97" t="s">
        <v>53</v>
      </c>
      <c r="AD364" s="97" t="s">
        <v>53</v>
      </c>
      <c r="AE364" s="97" t="s">
        <v>53</v>
      </c>
      <c r="AF364" s="97" t="s">
        <v>53</v>
      </c>
      <c r="AG364" s="97" t="s">
        <v>53</v>
      </c>
      <c r="AH364" s="97"/>
      <c r="AI364" s="97"/>
      <c r="AJ364" s="104" t="s">
        <v>903</v>
      </c>
      <c r="AK364" s="104" t="s">
        <v>903</v>
      </c>
      <c r="AL364" s="104" t="s">
        <v>903</v>
      </c>
      <c r="AM364" s="161" t="s">
        <v>903</v>
      </c>
      <c r="AN364" s="141" t="s">
        <v>53</v>
      </c>
      <c r="AO364" s="97" t="s">
        <v>53</v>
      </c>
      <c r="AP364" s="97" t="s">
        <v>53</v>
      </c>
      <c r="AQ364" s="97" t="s">
        <v>53</v>
      </c>
      <c r="AR364" s="97" t="s">
        <v>53</v>
      </c>
      <c r="AS364" s="97"/>
      <c r="AT364" s="97"/>
      <c r="AU364" s="104" t="s">
        <v>903</v>
      </c>
      <c r="AV364" s="105" t="s">
        <v>903</v>
      </c>
      <c r="AW364" s="105" t="s">
        <v>903</v>
      </c>
      <c r="AX364" s="105" t="s">
        <v>903</v>
      </c>
    </row>
    <row r="365" spans="1:50" x14ac:dyDescent="0.25">
      <c r="A365" s="101"/>
      <c r="B365" s="102" t="s">
        <v>779</v>
      </c>
      <c r="C365" s="102" t="s">
        <v>689</v>
      </c>
      <c r="D365" s="102"/>
      <c r="E365" s="159" t="s">
        <v>53</v>
      </c>
      <c r="F365" s="101">
        <v>1</v>
      </c>
      <c r="G365" s="101" t="s">
        <v>53</v>
      </c>
      <c r="H365" s="101">
        <v>1</v>
      </c>
      <c r="I365" s="101" t="s">
        <v>53</v>
      </c>
      <c r="J365" s="101"/>
      <c r="K365" s="101"/>
      <c r="L365" s="101">
        <v>1</v>
      </c>
      <c r="M365" s="101"/>
      <c r="N365" s="101"/>
      <c r="O365" s="160"/>
      <c r="P365" s="159" t="s">
        <v>53</v>
      </c>
      <c r="Q365" s="101" t="s">
        <v>53</v>
      </c>
      <c r="R365" s="101" t="s">
        <v>53</v>
      </c>
      <c r="S365" s="101" t="s">
        <v>53</v>
      </c>
      <c r="T365" s="101" t="s">
        <v>53</v>
      </c>
      <c r="U365" s="101" t="s">
        <v>53</v>
      </c>
      <c r="V365" s="101"/>
      <c r="W365" s="101"/>
      <c r="X365" s="101"/>
      <c r="Y365" s="101"/>
      <c r="Z365" s="101"/>
      <c r="AA365" s="160"/>
      <c r="AB365" s="159" t="s">
        <v>53</v>
      </c>
      <c r="AC365" s="101" t="s">
        <v>53</v>
      </c>
      <c r="AD365" s="101" t="s">
        <v>53</v>
      </c>
      <c r="AE365" s="101" t="s">
        <v>53</v>
      </c>
      <c r="AF365" s="101" t="s">
        <v>53</v>
      </c>
      <c r="AG365" s="101" t="s">
        <v>53</v>
      </c>
      <c r="AH365" s="101"/>
      <c r="AI365" s="101"/>
      <c r="AJ365" s="101">
        <v>1</v>
      </c>
      <c r="AK365" s="101"/>
      <c r="AL365" s="101"/>
      <c r="AM365" s="160"/>
      <c r="AN365" s="142" t="s">
        <v>53</v>
      </c>
      <c r="AO365" s="101">
        <v>1</v>
      </c>
      <c r="AP365" s="101" t="s">
        <v>53</v>
      </c>
      <c r="AQ365" s="101">
        <v>1</v>
      </c>
      <c r="AR365" s="101" t="s">
        <v>53</v>
      </c>
      <c r="AS365" s="101"/>
      <c r="AT365" s="101"/>
      <c r="AU365" s="101"/>
      <c r="AV365" s="103"/>
      <c r="AW365" s="103"/>
      <c r="AX365" s="103"/>
    </row>
    <row r="366" spans="1:50" x14ac:dyDescent="0.25">
      <c r="A366" s="97" t="s">
        <v>690</v>
      </c>
      <c r="B366" s="98" t="s">
        <v>779</v>
      </c>
      <c r="C366" s="98"/>
      <c r="D366" s="98" t="s">
        <v>691</v>
      </c>
      <c r="E366" s="156" t="s">
        <v>53</v>
      </c>
      <c r="F366" s="97">
        <v>3</v>
      </c>
      <c r="G366" s="97" t="s">
        <v>53</v>
      </c>
      <c r="H366" s="97" t="s">
        <v>53</v>
      </c>
      <c r="I366" s="100">
        <v>1</v>
      </c>
      <c r="J366" s="100"/>
      <c r="K366" s="100"/>
      <c r="L366" s="100">
        <v>1</v>
      </c>
      <c r="M366" s="100"/>
      <c r="N366" s="100"/>
      <c r="O366" s="158">
        <v>1</v>
      </c>
      <c r="P366" s="156" t="s">
        <v>53</v>
      </c>
      <c r="Q366" s="97" t="s">
        <v>53</v>
      </c>
      <c r="R366" s="97">
        <v>3</v>
      </c>
      <c r="S366" s="97" t="s">
        <v>53</v>
      </c>
      <c r="T366" s="97" t="s">
        <v>53</v>
      </c>
      <c r="U366" s="97" t="s">
        <v>53</v>
      </c>
      <c r="V366" s="97"/>
      <c r="W366" s="97"/>
      <c r="X366" s="97"/>
      <c r="Y366" s="97"/>
      <c r="Z366" s="97"/>
      <c r="AA366" s="158"/>
      <c r="AB366" s="156" t="s">
        <v>53</v>
      </c>
      <c r="AC366" s="97" t="s">
        <v>53</v>
      </c>
      <c r="AD366" s="97" t="s">
        <v>53</v>
      </c>
      <c r="AE366" s="97" t="s">
        <v>53</v>
      </c>
      <c r="AF366" s="97" t="s">
        <v>53</v>
      </c>
      <c r="AG366" s="97" t="s">
        <v>53</v>
      </c>
      <c r="AH366" s="97"/>
      <c r="AI366" s="97"/>
      <c r="AJ366" s="97"/>
      <c r="AK366" s="97"/>
      <c r="AL366" s="97"/>
      <c r="AM366" s="158"/>
      <c r="AN366" s="141" t="s">
        <v>53</v>
      </c>
      <c r="AO366" s="97" t="s">
        <v>53</v>
      </c>
      <c r="AP366" s="97" t="s">
        <v>53</v>
      </c>
      <c r="AQ366" s="97" t="s">
        <v>53</v>
      </c>
      <c r="AR366" s="100">
        <v>1</v>
      </c>
      <c r="AS366" s="100"/>
      <c r="AT366" s="100"/>
      <c r="AU366" s="97">
        <v>1</v>
      </c>
      <c r="AV366" s="99"/>
      <c r="AW366" s="99"/>
      <c r="AX366" s="147">
        <v>1</v>
      </c>
    </row>
    <row r="367" spans="1:50" x14ac:dyDescent="0.25">
      <c r="A367" s="97" t="s">
        <v>692</v>
      </c>
      <c r="B367" s="98" t="s">
        <v>779</v>
      </c>
      <c r="C367" s="98"/>
      <c r="D367" s="98" t="s">
        <v>693</v>
      </c>
      <c r="E367" s="156">
        <v>10</v>
      </c>
      <c r="F367" s="97" t="s">
        <v>53</v>
      </c>
      <c r="G367" s="97">
        <v>9</v>
      </c>
      <c r="H367" s="97">
        <v>6</v>
      </c>
      <c r="I367" s="100">
        <v>3</v>
      </c>
      <c r="J367" s="100">
        <v>4</v>
      </c>
      <c r="K367" s="100">
        <v>8</v>
      </c>
      <c r="L367" s="100">
        <v>16</v>
      </c>
      <c r="M367" s="100">
        <v>20</v>
      </c>
      <c r="N367" s="100">
        <v>18</v>
      </c>
      <c r="O367" s="158">
        <v>13</v>
      </c>
      <c r="P367" s="156">
        <v>2</v>
      </c>
      <c r="Q367" s="97">
        <v>9</v>
      </c>
      <c r="R367" s="97" t="s">
        <v>53</v>
      </c>
      <c r="S367" s="97">
        <v>3</v>
      </c>
      <c r="T367" s="97">
        <v>2</v>
      </c>
      <c r="U367" s="97">
        <v>2</v>
      </c>
      <c r="V367" s="97">
        <v>2</v>
      </c>
      <c r="W367" s="97">
        <v>1</v>
      </c>
      <c r="X367" s="97">
        <v>7</v>
      </c>
      <c r="Y367" s="97">
        <v>5</v>
      </c>
      <c r="Z367" s="97">
        <v>7</v>
      </c>
      <c r="AA367" s="158">
        <v>8</v>
      </c>
      <c r="AB367" s="156" t="s">
        <v>53</v>
      </c>
      <c r="AC367" s="97">
        <v>1</v>
      </c>
      <c r="AD367" s="97" t="s">
        <v>53</v>
      </c>
      <c r="AE367" s="97">
        <v>1</v>
      </c>
      <c r="AF367" s="97" t="s">
        <v>53</v>
      </c>
      <c r="AG367" s="97" t="s">
        <v>53</v>
      </c>
      <c r="AH367" s="97">
        <v>1</v>
      </c>
      <c r="AI367" s="97">
        <v>1</v>
      </c>
      <c r="AJ367" s="97">
        <v>2</v>
      </c>
      <c r="AK367" s="97">
        <v>5</v>
      </c>
      <c r="AL367" s="97">
        <v>4</v>
      </c>
      <c r="AM367" s="158">
        <v>3</v>
      </c>
      <c r="AN367" s="141" t="s">
        <v>53</v>
      </c>
      <c r="AO367" s="97" t="s">
        <v>53</v>
      </c>
      <c r="AP367" s="97">
        <v>5</v>
      </c>
      <c r="AQ367" s="97">
        <v>4</v>
      </c>
      <c r="AR367" s="100">
        <v>1</v>
      </c>
      <c r="AS367" s="100">
        <v>1</v>
      </c>
      <c r="AT367" s="100">
        <v>6</v>
      </c>
      <c r="AU367" s="97">
        <v>7</v>
      </c>
      <c r="AV367" s="99">
        <v>10</v>
      </c>
      <c r="AW367" s="99">
        <v>7</v>
      </c>
      <c r="AX367" s="147">
        <v>2</v>
      </c>
    </row>
    <row r="368" spans="1:50" x14ac:dyDescent="0.25">
      <c r="A368" s="97"/>
      <c r="B368" s="98" t="s">
        <v>779</v>
      </c>
      <c r="C368" s="98"/>
      <c r="D368" s="98" t="s">
        <v>730</v>
      </c>
      <c r="E368" s="156">
        <v>11</v>
      </c>
      <c r="F368" s="97">
        <v>3</v>
      </c>
      <c r="G368" s="97">
        <v>3</v>
      </c>
      <c r="H368" s="97">
        <v>3</v>
      </c>
      <c r="I368" s="97" t="s">
        <v>53</v>
      </c>
      <c r="J368" s="97">
        <v>1</v>
      </c>
      <c r="K368" s="97">
        <v>2</v>
      </c>
      <c r="L368" s="97">
        <v>1</v>
      </c>
      <c r="M368" s="97">
        <v>2</v>
      </c>
      <c r="N368" s="97">
        <v>3</v>
      </c>
      <c r="O368" s="157">
        <v>2</v>
      </c>
      <c r="P368" s="156" t="s">
        <v>53</v>
      </c>
      <c r="Q368" s="97" t="s">
        <v>53</v>
      </c>
      <c r="R368" s="97" t="s">
        <v>53</v>
      </c>
      <c r="S368" s="97" t="s">
        <v>53</v>
      </c>
      <c r="T368" s="97" t="s">
        <v>53</v>
      </c>
      <c r="U368" s="97" t="s">
        <v>53</v>
      </c>
      <c r="V368" s="97"/>
      <c r="W368" s="97"/>
      <c r="X368" s="97"/>
      <c r="Y368" s="97"/>
      <c r="Z368" s="97"/>
      <c r="AA368" s="157">
        <v>2</v>
      </c>
      <c r="AB368" s="156" t="s">
        <v>53</v>
      </c>
      <c r="AC368" s="97">
        <v>11</v>
      </c>
      <c r="AD368" s="97">
        <v>3</v>
      </c>
      <c r="AE368" s="97">
        <v>3</v>
      </c>
      <c r="AF368" s="97">
        <v>2</v>
      </c>
      <c r="AG368" s="97" t="s">
        <v>53</v>
      </c>
      <c r="AH368" s="97">
        <v>1</v>
      </c>
      <c r="AI368" s="97">
        <v>2</v>
      </c>
      <c r="AJ368" s="97">
        <v>1</v>
      </c>
      <c r="AK368" s="97">
        <v>2</v>
      </c>
      <c r="AL368" s="97">
        <v>2</v>
      </c>
      <c r="AM368" s="157"/>
      <c r="AN368" s="141" t="s">
        <v>53</v>
      </c>
      <c r="AO368" s="97" t="s">
        <v>53</v>
      </c>
      <c r="AP368" s="97" t="s">
        <v>53</v>
      </c>
      <c r="AQ368" s="97">
        <v>1</v>
      </c>
      <c r="AR368" s="97" t="s">
        <v>53</v>
      </c>
      <c r="AS368" s="97"/>
      <c r="AT368" s="97"/>
      <c r="AU368" s="97"/>
      <c r="AV368" s="99"/>
      <c r="AW368" s="99">
        <v>1</v>
      </c>
      <c r="AX368" s="99"/>
    </row>
    <row r="369" spans="1:50" x14ac:dyDescent="0.25">
      <c r="A369" s="97" t="s">
        <v>694</v>
      </c>
      <c r="B369" s="98" t="s">
        <v>779</v>
      </c>
      <c r="C369" s="98"/>
      <c r="D369" s="98" t="s">
        <v>823</v>
      </c>
      <c r="E369" s="156" t="s">
        <v>53</v>
      </c>
      <c r="F369" s="97" t="s">
        <v>53</v>
      </c>
      <c r="G369" s="97" t="s">
        <v>53</v>
      </c>
      <c r="H369" s="97" t="s">
        <v>53</v>
      </c>
      <c r="I369" s="100">
        <v>2</v>
      </c>
      <c r="J369" s="100">
        <v>1</v>
      </c>
      <c r="K369" s="100"/>
      <c r="L369" s="100"/>
      <c r="M369" s="100"/>
      <c r="N369" s="100"/>
      <c r="O369" s="158"/>
      <c r="P369" s="156" t="s">
        <v>53</v>
      </c>
      <c r="Q369" s="97" t="s">
        <v>53</v>
      </c>
      <c r="R369" s="97" t="s">
        <v>53</v>
      </c>
      <c r="S369" s="97" t="s">
        <v>53</v>
      </c>
      <c r="T369" s="97" t="s">
        <v>53</v>
      </c>
      <c r="U369" s="97" t="s">
        <v>53</v>
      </c>
      <c r="V369" s="97"/>
      <c r="W369" s="97"/>
      <c r="X369" s="97"/>
      <c r="Y369" s="97"/>
      <c r="Z369" s="97"/>
      <c r="AA369" s="158"/>
      <c r="AB369" s="156" t="s">
        <v>53</v>
      </c>
      <c r="AC369" s="97" t="s">
        <v>53</v>
      </c>
      <c r="AD369" s="97" t="s">
        <v>53</v>
      </c>
      <c r="AE369" s="97" t="s">
        <v>53</v>
      </c>
      <c r="AF369" s="97" t="s">
        <v>53</v>
      </c>
      <c r="AG369" s="100">
        <v>2</v>
      </c>
      <c r="AH369" s="100">
        <v>1</v>
      </c>
      <c r="AI369" s="100"/>
      <c r="AJ369" s="100"/>
      <c r="AK369" s="100"/>
      <c r="AL369" s="100"/>
      <c r="AM369" s="158"/>
      <c r="AN369" s="141" t="s">
        <v>53</v>
      </c>
      <c r="AO369" s="97" t="s">
        <v>53</v>
      </c>
      <c r="AP369" s="97" t="s">
        <v>53</v>
      </c>
      <c r="AQ369" s="97" t="s">
        <v>53</v>
      </c>
      <c r="AR369" s="97" t="s">
        <v>53</v>
      </c>
      <c r="AS369" s="97"/>
      <c r="AT369" s="97"/>
      <c r="AU369" s="97"/>
      <c r="AV369" s="99"/>
      <c r="AW369" s="99"/>
      <c r="AX369" s="147"/>
    </row>
    <row r="370" spans="1:50" x14ac:dyDescent="0.25">
      <c r="A370" s="97" t="s">
        <v>696</v>
      </c>
      <c r="B370" s="98" t="s">
        <v>779</v>
      </c>
      <c r="C370" s="98"/>
      <c r="D370" s="98" t="s">
        <v>967</v>
      </c>
      <c r="E370" s="156" t="s">
        <v>53</v>
      </c>
      <c r="F370" s="97" t="s">
        <v>53</v>
      </c>
      <c r="G370" s="97" t="s">
        <v>53</v>
      </c>
      <c r="H370" s="97" t="s">
        <v>53</v>
      </c>
      <c r="I370" s="97" t="s">
        <v>53</v>
      </c>
      <c r="J370" s="97"/>
      <c r="K370" s="97"/>
      <c r="L370" s="97"/>
      <c r="M370" s="97"/>
      <c r="N370" s="97"/>
      <c r="O370" s="157"/>
      <c r="P370" s="156" t="s">
        <v>53</v>
      </c>
      <c r="Q370" s="97" t="s">
        <v>53</v>
      </c>
      <c r="R370" s="97" t="s">
        <v>53</v>
      </c>
      <c r="S370" s="97" t="s">
        <v>53</v>
      </c>
      <c r="T370" s="97" t="s">
        <v>53</v>
      </c>
      <c r="U370" s="97" t="s">
        <v>53</v>
      </c>
      <c r="V370" s="97"/>
      <c r="W370" s="97"/>
      <c r="X370" s="97"/>
      <c r="Y370" s="97"/>
      <c r="Z370" s="97"/>
      <c r="AA370" s="157"/>
      <c r="AB370" s="156" t="s">
        <v>53</v>
      </c>
      <c r="AC370" s="97" t="s">
        <v>53</v>
      </c>
      <c r="AD370" s="97" t="s">
        <v>53</v>
      </c>
      <c r="AE370" s="97" t="s">
        <v>53</v>
      </c>
      <c r="AF370" s="97" t="s">
        <v>53</v>
      </c>
      <c r="AG370" s="97" t="s">
        <v>53</v>
      </c>
      <c r="AH370" s="97"/>
      <c r="AI370" s="97"/>
      <c r="AJ370" s="97"/>
      <c r="AK370" s="97"/>
      <c r="AL370" s="97"/>
      <c r="AM370" s="157"/>
      <c r="AN370" s="141" t="s">
        <v>53</v>
      </c>
      <c r="AO370" s="97" t="s">
        <v>53</v>
      </c>
      <c r="AP370" s="97" t="s">
        <v>53</v>
      </c>
      <c r="AQ370" s="97" t="s">
        <v>53</v>
      </c>
      <c r="AR370" s="97" t="s">
        <v>53</v>
      </c>
      <c r="AS370" s="97"/>
      <c r="AT370" s="97"/>
      <c r="AU370" s="97"/>
      <c r="AV370" s="99"/>
      <c r="AW370" s="99"/>
      <c r="AX370" s="99"/>
    </row>
    <row r="371" spans="1:50" x14ac:dyDescent="0.25">
      <c r="A371" s="97" t="s">
        <v>698</v>
      </c>
      <c r="B371" s="98" t="s">
        <v>779</v>
      </c>
      <c r="C371" s="98"/>
      <c r="D371" s="98" t="s">
        <v>699</v>
      </c>
      <c r="E371" s="156">
        <v>1</v>
      </c>
      <c r="F371" s="97">
        <v>5</v>
      </c>
      <c r="G371" s="97">
        <v>5</v>
      </c>
      <c r="H371" s="97">
        <v>9</v>
      </c>
      <c r="I371" s="100">
        <v>3</v>
      </c>
      <c r="J371" s="100">
        <v>5</v>
      </c>
      <c r="K371" s="100">
        <v>2</v>
      </c>
      <c r="L371" s="100">
        <v>7</v>
      </c>
      <c r="M371" s="100">
        <v>11</v>
      </c>
      <c r="N371" s="100">
        <v>6</v>
      </c>
      <c r="O371" s="158">
        <v>17</v>
      </c>
      <c r="P371" s="156" t="s">
        <v>53</v>
      </c>
      <c r="Q371" s="97" t="s">
        <v>53</v>
      </c>
      <c r="R371" s="97" t="s">
        <v>53</v>
      </c>
      <c r="S371" s="97" t="s">
        <v>53</v>
      </c>
      <c r="T371" s="97" t="s">
        <v>53</v>
      </c>
      <c r="U371" s="97" t="s">
        <v>53</v>
      </c>
      <c r="V371" s="97"/>
      <c r="W371" s="97"/>
      <c r="X371" s="97"/>
      <c r="Y371" s="97"/>
      <c r="Z371" s="97">
        <v>1</v>
      </c>
      <c r="AA371" s="158">
        <v>2</v>
      </c>
      <c r="AB371" s="156" t="s">
        <v>53</v>
      </c>
      <c r="AC371" s="97" t="s">
        <v>53</v>
      </c>
      <c r="AD371" s="97">
        <v>1</v>
      </c>
      <c r="AE371" s="97">
        <v>4</v>
      </c>
      <c r="AF371" s="97">
        <v>5</v>
      </c>
      <c r="AG371" s="97" t="s">
        <v>53</v>
      </c>
      <c r="AH371" s="97">
        <v>3</v>
      </c>
      <c r="AI371" s="97">
        <v>1</v>
      </c>
      <c r="AJ371" s="97">
        <v>2</v>
      </c>
      <c r="AK371" s="97">
        <v>4</v>
      </c>
      <c r="AL371" s="97">
        <v>2</v>
      </c>
      <c r="AM371" s="158">
        <v>7</v>
      </c>
      <c r="AN371" s="141">
        <v>1</v>
      </c>
      <c r="AO371" s="97">
        <v>4</v>
      </c>
      <c r="AP371" s="97">
        <v>1</v>
      </c>
      <c r="AQ371" s="97">
        <v>4</v>
      </c>
      <c r="AR371" s="97">
        <v>3</v>
      </c>
      <c r="AS371" s="97">
        <v>2</v>
      </c>
      <c r="AT371" s="97">
        <v>1</v>
      </c>
      <c r="AU371" s="97">
        <v>5</v>
      </c>
      <c r="AV371" s="99">
        <v>7</v>
      </c>
      <c r="AW371" s="99">
        <v>3</v>
      </c>
      <c r="AX371" s="147">
        <v>8</v>
      </c>
    </row>
    <row r="372" spans="1:50" x14ac:dyDescent="0.25">
      <c r="A372" s="97" t="s">
        <v>700</v>
      </c>
      <c r="B372" s="98" t="s">
        <v>779</v>
      </c>
      <c r="C372" s="98"/>
      <c r="D372" s="98" t="s">
        <v>701</v>
      </c>
      <c r="E372" s="156">
        <v>4</v>
      </c>
      <c r="F372" s="97">
        <v>2</v>
      </c>
      <c r="G372" s="97">
        <v>4</v>
      </c>
      <c r="H372" s="97">
        <v>6</v>
      </c>
      <c r="I372" s="100">
        <v>6</v>
      </c>
      <c r="J372" s="100">
        <v>6</v>
      </c>
      <c r="K372" s="100">
        <v>5</v>
      </c>
      <c r="L372" s="100">
        <v>7</v>
      </c>
      <c r="M372" s="100">
        <v>9</v>
      </c>
      <c r="N372" s="100">
        <v>7</v>
      </c>
      <c r="O372" s="158">
        <v>13</v>
      </c>
      <c r="P372" s="156" t="s">
        <v>53</v>
      </c>
      <c r="Q372" s="97" t="s">
        <v>53</v>
      </c>
      <c r="R372" s="97" t="s">
        <v>53</v>
      </c>
      <c r="S372" s="97">
        <v>1</v>
      </c>
      <c r="T372" s="97">
        <v>2</v>
      </c>
      <c r="U372" s="100">
        <v>1</v>
      </c>
      <c r="V372" s="100"/>
      <c r="W372" s="100"/>
      <c r="X372" s="100">
        <v>1</v>
      </c>
      <c r="Y372" s="100">
        <v>2</v>
      </c>
      <c r="Z372" s="100">
        <v>1</v>
      </c>
      <c r="AA372" s="158"/>
      <c r="AB372" s="156">
        <v>3</v>
      </c>
      <c r="AC372" s="97">
        <v>3</v>
      </c>
      <c r="AD372" s="97">
        <v>2</v>
      </c>
      <c r="AE372" s="97">
        <v>2</v>
      </c>
      <c r="AF372" s="97">
        <v>4</v>
      </c>
      <c r="AG372" s="97">
        <v>2</v>
      </c>
      <c r="AH372" s="97">
        <v>3</v>
      </c>
      <c r="AI372" s="97">
        <v>2</v>
      </c>
      <c r="AJ372" s="97">
        <v>3</v>
      </c>
      <c r="AK372" s="97">
        <v>3</v>
      </c>
      <c r="AL372" s="97">
        <v>2</v>
      </c>
      <c r="AM372" s="158">
        <v>4</v>
      </c>
      <c r="AN372" s="141">
        <v>1</v>
      </c>
      <c r="AO372" s="97" t="s">
        <v>53</v>
      </c>
      <c r="AP372" s="97">
        <v>1</v>
      </c>
      <c r="AQ372" s="97" t="s">
        <v>53</v>
      </c>
      <c r="AR372" s="100">
        <v>3</v>
      </c>
      <c r="AS372" s="100">
        <v>3</v>
      </c>
      <c r="AT372" s="100">
        <v>3</v>
      </c>
      <c r="AU372" s="97">
        <v>3</v>
      </c>
      <c r="AV372" s="99">
        <v>4</v>
      </c>
      <c r="AW372" s="99">
        <v>4</v>
      </c>
      <c r="AX372" s="147">
        <v>9</v>
      </c>
    </row>
    <row r="373" spans="1:50" x14ac:dyDescent="0.25">
      <c r="A373" s="97" t="s">
        <v>702</v>
      </c>
      <c r="B373" s="98" t="s">
        <v>779</v>
      </c>
      <c r="C373" s="98"/>
      <c r="D373" s="98" t="s">
        <v>703</v>
      </c>
      <c r="E373" s="156" t="s">
        <v>53</v>
      </c>
      <c r="F373" s="97" t="s">
        <v>53</v>
      </c>
      <c r="G373" s="97">
        <v>2</v>
      </c>
      <c r="H373" s="97">
        <v>4</v>
      </c>
      <c r="I373" s="100">
        <v>5</v>
      </c>
      <c r="J373" s="100">
        <v>4</v>
      </c>
      <c r="K373" s="100"/>
      <c r="L373" s="100"/>
      <c r="M373" s="100">
        <v>5</v>
      </c>
      <c r="N373" s="100">
        <v>3</v>
      </c>
      <c r="O373" s="158">
        <v>6</v>
      </c>
      <c r="P373" s="156" t="s">
        <v>53</v>
      </c>
      <c r="Q373" s="97" t="s">
        <v>53</v>
      </c>
      <c r="R373" s="97" t="s">
        <v>53</v>
      </c>
      <c r="S373" s="97" t="s">
        <v>53</v>
      </c>
      <c r="T373" s="97" t="s">
        <v>53</v>
      </c>
      <c r="U373" s="97" t="s">
        <v>53</v>
      </c>
      <c r="V373" s="97"/>
      <c r="W373" s="97"/>
      <c r="X373" s="97"/>
      <c r="Y373" s="97"/>
      <c r="Z373" s="97"/>
      <c r="AA373" s="158"/>
      <c r="AB373" s="156" t="s">
        <v>53</v>
      </c>
      <c r="AC373" s="97" t="s">
        <v>53</v>
      </c>
      <c r="AD373" s="97" t="s">
        <v>53</v>
      </c>
      <c r="AE373" s="97">
        <v>1</v>
      </c>
      <c r="AF373" s="97" t="s">
        <v>53</v>
      </c>
      <c r="AG373" s="100">
        <v>2</v>
      </c>
      <c r="AH373" s="100">
        <v>1</v>
      </c>
      <c r="AI373" s="100"/>
      <c r="AJ373" s="100"/>
      <c r="AK373" s="100">
        <v>2</v>
      </c>
      <c r="AL373" s="100">
        <v>3</v>
      </c>
      <c r="AM373" s="158">
        <v>4</v>
      </c>
      <c r="AN373" s="141" t="s">
        <v>53</v>
      </c>
      <c r="AO373" s="97" t="s">
        <v>53</v>
      </c>
      <c r="AP373" s="97">
        <v>1</v>
      </c>
      <c r="AQ373" s="97">
        <v>4</v>
      </c>
      <c r="AR373" s="100">
        <v>3</v>
      </c>
      <c r="AS373" s="100">
        <v>3</v>
      </c>
      <c r="AT373" s="100"/>
      <c r="AU373" s="97"/>
      <c r="AV373" s="99">
        <v>3</v>
      </c>
      <c r="AW373" s="99"/>
      <c r="AX373" s="147">
        <v>2</v>
      </c>
    </row>
    <row r="374" spans="1:50" x14ac:dyDescent="0.25">
      <c r="A374" s="101" t="s">
        <v>704</v>
      </c>
      <c r="B374" s="102" t="s">
        <v>779</v>
      </c>
      <c r="C374" s="102" t="s">
        <v>705</v>
      </c>
      <c r="D374" s="102" t="s">
        <v>705</v>
      </c>
      <c r="E374" s="159" t="s">
        <v>53</v>
      </c>
      <c r="F374" s="101" t="s">
        <v>53</v>
      </c>
      <c r="G374" s="101" t="s">
        <v>53</v>
      </c>
      <c r="H374" s="101" t="s">
        <v>53</v>
      </c>
      <c r="I374" s="101" t="s">
        <v>53</v>
      </c>
      <c r="J374" s="101"/>
      <c r="K374" s="101">
        <v>1</v>
      </c>
      <c r="L374" s="101"/>
      <c r="M374" s="101"/>
      <c r="N374" s="101"/>
      <c r="O374" s="160">
        <v>1</v>
      </c>
      <c r="P374" s="159" t="s">
        <v>53</v>
      </c>
      <c r="Q374" s="101" t="s">
        <v>53</v>
      </c>
      <c r="R374" s="101" t="s">
        <v>53</v>
      </c>
      <c r="S374" s="101" t="s">
        <v>53</v>
      </c>
      <c r="T374" s="101" t="s">
        <v>53</v>
      </c>
      <c r="U374" s="101" t="s">
        <v>53</v>
      </c>
      <c r="V374" s="101"/>
      <c r="W374" s="101">
        <v>1</v>
      </c>
      <c r="X374" s="101"/>
      <c r="Y374" s="101"/>
      <c r="Z374" s="101"/>
      <c r="AA374" s="160">
        <v>1</v>
      </c>
      <c r="AB374" s="159" t="s">
        <v>53</v>
      </c>
      <c r="AC374" s="101" t="s">
        <v>53</v>
      </c>
      <c r="AD374" s="101" t="s">
        <v>53</v>
      </c>
      <c r="AE374" s="101" t="s">
        <v>53</v>
      </c>
      <c r="AF374" s="101" t="s">
        <v>53</v>
      </c>
      <c r="AG374" s="101" t="s">
        <v>53</v>
      </c>
      <c r="AH374" s="101"/>
      <c r="AI374" s="101"/>
      <c r="AJ374" s="101"/>
      <c r="AK374" s="101"/>
      <c r="AL374" s="101"/>
      <c r="AM374" s="160"/>
      <c r="AN374" s="142" t="s">
        <v>53</v>
      </c>
      <c r="AO374" s="101" t="s">
        <v>53</v>
      </c>
      <c r="AP374" s="101" t="s">
        <v>53</v>
      </c>
      <c r="AQ374" s="101" t="s">
        <v>53</v>
      </c>
      <c r="AR374" s="101" t="s">
        <v>53</v>
      </c>
      <c r="AS374" s="101"/>
      <c r="AT374" s="101">
        <v>1</v>
      </c>
      <c r="AU374" s="101"/>
      <c r="AV374" s="103"/>
      <c r="AW374" s="103"/>
      <c r="AX374" s="103"/>
    </row>
    <row r="375" spans="1:50" x14ac:dyDescent="0.25">
      <c r="A375" s="101"/>
      <c r="B375" s="102" t="s">
        <v>779</v>
      </c>
      <c r="C375" s="102" t="s">
        <v>706</v>
      </c>
      <c r="D375" s="102"/>
      <c r="E375" s="159" t="s">
        <v>53</v>
      </c>
      <c r="F375" s="101" t="s">
        <v>53</v>
      </c>
      <c r="G375" s="101" t="s">
        <v>53</v>
      </c>
      <c r="H375" s="101" t="s">
        <v>53</v>
      </c>
      <c r="I375" s="101" t="s">
        <v>53</v>
      </c>
      <c r="J375" s="101"/>
      <c r="K375" s="101">
        <v>1</v>
      </c>
      <c r="L375" s="101">
        <v>1</v>
      </c>
      <c r="M375" s="101"/>
      <c r="N375" s="101"/>
      <c r="O375" s="160"/>
      <c r="P375" s="159" t="s">
        <v>53</v>
      </c>
      <c r="Q375" s="101" t="s">
        <v>53</v>
      </c>
      <c r="R375" s="101" t="s">
        <v>53</v>
      </c>
      <c r="S375" s="101" t="s">
        <v>53</v>
      </c>
      <c r="T375" s="101" t="s">
        <v>53</v>
      </c>
      <c r="U375" s="101" t="s">
        <v>53</v>
      </c>
      <c r="V375" s="101"/>
      <c r="W375" s="101"/>
      <c r="X375" s="101"/>
      <c r="Y375" s="101"/>
      <c r="Z375" s="101"/>
      <c r="AA375" s="160"/>
      <c r="AB375" s="159" t="s">
        <v>53</v>
      </c>
      <c r="AC375" s="101" t="s">
        <v>53</v>
      </c>
      <c r="AD375" s="101" t="s">
        <v>53</v>
      </c>
      <c r="AE375" s="101" t="s">
        <v>53</v>
      </c>
      <c r="AF375" s="101" t="s">
        <v>53</v>
      </c>
      <c r="AG375" s="101" t="s">
        <v>53</v>
      </c>
      <c r="AH375" s="101"/>
      <c r="AI375" s="101"/>
      <c r="AJ375" s="101"/>
      <c r="AK375" s="101"/>
      <c r="AL375" s="101"/>
      <c r="AM375" s="160"/>
      <c r="AN375" s="142" t="s">
        <v>53</v>
      </c>
      <c r="AO375" s="101" t="s">
        <v>53</v>
      </c>
      <c r="AP375" s="101" t="s">
        <v>53</v>
      </c>
      <c r="AQ375" s="101" t="s">
        <v>53</v>
      </c>
      <c r="AR375" s="101" t="s">
        <v>53</v>
      </c>
      <c r="AS375" s="101"/>
      <c r="AT375" s="101"/>
      <c r="AU375" s="101">
        <v>1</v>
      </c>
      <c r="AV375" s="103"/>
      <c r="AW375" s="103"/>
      <c r="AX375" s="103"/>
    </row>
    <row r="376" spans="1:50" x14ac:dyDescent="0.25">
      <c r="A376" s="97" t="s">
        <v>707</v>
      </c>
      <c r="B376" s="98" t="s">
        <v>779</v>
      </c>
      <c r="C376" s="98"/>
      <c r="D376" s="98" t="s">
        <v>824</v>
      </c>
      <c r="E376" s="156">
        <v>3</v>
      </c>
      <c r="F376" s="97">
        <v>1</v>
      </c>
      <c r="G376" s="97">
        <v>1</v>
      </c>
      <c r="H376" s="97">
        <v>3</v>
      </c>
      <c r="I376" s="100">
        <v>3</v>
      </c>
      <c r="J376" s="100">
        <v>2</v>
      </c>
      <c r="K376" s="100">
        <v>4</v>
      </c>
      <c r="L376" s="100">
        <v>5</v>
      </c>
      <c r="M376" s="100">
        <v>8</v>
      </c>
      <c r="N376" s="100">
        <v>2</v>
      </c>
      <c r="O376" s="158">
        <v>4</v>
      </c>
      <c r="P376" s="156" t="s">
        <v>53</v>
      </c>
      <c r="Q376" s="97" t="s">
        <v>53</v>
      </c>
      <c r="R376" s="97" t="s">
        <v>53</v>
      </c>
      <c r="S376" s="97" t="s">
        <v>53</v>
      </c>
      <c r="T376" s="97">
        <v>1</v>
      </c>
      <c r="U376" s="97" t="s">
        <v>53</v>
      </c>
      <c r="V376" s="97"/>
      <c r="W376" s="97">
        <v>1</v>
      </c>
      <c r="X376" s="97">
        <v>1</v>
      </c>
      <c r="Y376" s="97">
        <v>1</v>
      </c>
      <c r="Z376" s="97">
        <v>1</v>
      </c>
      <c r="AA376" s="158">
        <v>2</v>
      </c>
      <c r="AB376" s="156">
        <v>1</v>
      </c>
      <c r="AC376" s="97">
        <v>2</v>
      </c>
      <c r="AD376" s="97">
        <v>1</v>
      </c>
      <c r="AE376" s="97">
        <v>1</v>
      </c>
      <c r="AF376" s="97" t="s">
        <v>53</v>
      </c>
      <c r="AG376" s="97" t="s">
        <v>53</v>
      </c>
      <c r="AH376" s="97">
        <v>2</v>
      </c>
      <c r="AI376" s="97">
        <v>1</v>
      </c>
      <c r="AJ376" s="97"/>
      <c r="AK376" s="97">
        <v>2</v>
      </c>
      <c r="AL376" s="97"/>
      <c r="AM376" s="158"/>
      <c r="AN376" s="141">
        <v>1</v>
      </c>
      <c r="AO376" s="97" t="s">
        <v>53</v>
      </c>
      <c r="AP376" s="97" t="s">
        <v>53</v>
      </c>
      <c r="AQ376" s="97">
        <v>2</v>
      </c>
      <c r="AR376" s="100">
        <v>3</v>
      </c>
      <c r="AS376" s="100"/>
      <c r="AT376" s="100">
        <v>2</v>
      </c>
      <c r="AU376" s="97">
        <v>4</v>
      </c>
      <c r="AV376" s="99">
        <v>5</v>
      </c>
      <c r="AW376" s="99">
        <v>1</v>
      </c>
      <c r="AX376" s="147">
        <v>2</v>
      </c>
    </row>
    <row r="377" spans="1:50" x14ac:dyDescent="0.25">
      <c r="A377" s="97" t="s">
        <v>709</v>
      </c>
      <c r="B377" s="98" t="s">
        <v>779</v>
      </c>
      <c r="C377" s="98"/>
      <c r="D377" s="98" t="s">
        <v>710</v>
      </c>
      <c r="E377" s="156">
        <v>13</v>
      </c>
      <c r="F377" s="97">
        <v>10</v>
      </c>
      <c r="G377" s="97">
        <v>10</v>
      </c>
      <c r="H377" s="97">
        <v>1</v>
      </c>
      <c r="I377" s="100">
        <v>7</v>
      </c>
      <c r="J377" s="100">
        <v>11</v>
      </c>
      <c r="K377" s="100">
        <v>11</v>
      </c>
      <c r="L377" s="100">
        <v>4</v>
      </c>
      <c r="M377" s="100">
        <v>11</v>
      </c>
      <c r="N377" s="100">
        <v>12</v>
      </c>
      <c r="O377" s="158">
        <v>14</v>
      </c>
      <c r="P377" s="156" t="s">
        <v>53</v>
      </c>
      <c r="Q377" s="97" t="s">
        <v>53</v>
      </c>
      <c r="R377" s="97" t="s">
        <v>53</v>
      </c>
      <c r="S377" s="97" t="s">
        <v>53</v>
      </c>
      <c r="T377" s="97">
        <v>1</v>
      </c>
      <c r="U377" s="97" t="s">
        <v>53</v>
      </c>
      <c r="V377" s="97"/>
      <c r="W377" s="97"/>
      <c r="X377" s="97"/>
      <c r="Y377" s="97">
        <v>1</v>
      </c>
      <c r="Z377" s="97"/>
      <c r="AA377" s="158">
        <v>1</v>
      </c>
      <c r="AB377" s="156">
        <v>8</v>
      </c>
      <c r="AC377" s="97">
        <v>3</v>
      </c>
      <c r="AD377" s="97">
        <v>4</v>
      </c>
      <c r="AE377" s="97">
        <v>5</v>
      </c>
      <c r="AF377" s="97" t="s">
        <v>53</v>
      </c>
      <c r="AG377" s="97">
        <v>3</v>
      </c>
      <c r="AH377" s="97">
        <v>2</v>
      </c>
      <c r="AI377" s="97">
        <v>1</v>
      </c>
      <c r="AJ377" s="97">
        <v>2</v>
      </c>
      <c r="AK377" s="97">
        <v>2</v>
      </c>
      <c r="AL377" s="97">
        <v>2</v>
      </c>
      <c r="AM377" s="158">
        <v>6</v>
      </c>
      <c r="AN377" s="141">
        <v>10</v>
      </c>
      <c r="AO377" s="97">
        <v>6</v>
      </c>
      <c r="AP377" s="97">
        <v>5</v>
      </c>
      <c r="AQ377" s="97" t="s">
        <v>53</v>
      </c>
      <c r="AR377" s="97">
        <v>4</v>
      </c>
      <c r="AS377" s="97">
        <v>9</v>
      </c>
      <c r="AT377" s="97">
        <v>10</v>
      </c>
      <c r="AU377" s="97">
        <v>2</v>
      </c>
      <c r="AV377" s="99">
        <v>8</v>
      </c>
      <c r="AW377" s="99">
        <v>10</v>
      </c>
      <c r="AX377" s="147">
        <v>7</v>
      </c>
    </row>
    <row r="378" spans="1:50" x14ac:dyDescent="0.25">
      <c r="A378" s="97" t="s">
        <v>711</v>
      </c>
      <c r="B378" s="98" t="s">
        <v>779</v>
      </c>
      <c r="C378" s="98"/>
      <c r="D378" s="98" t="s">
        <v>712</v>
      </c>
      <c r="E378" s="156">
        <v>11</v>
      </c>
      <c r="F378" s="97">
        <v>12</v>
      </c>
      <c r="G378" s="97">
        <v>11</v>
      </c>
      <c r="H378" s="97">
        <v>10</v>
      </c>
      <c r="I378" s="100">
        <v>6</v>
      </c>
      <c r="J378" s="100">
        <v>5</v>
      </c>
      <c r="K378" s="100">
        <v>1</v>
      </c>
      <c r="L378" s="100">
        <v>10</v>
      </c>
      <c r="M378" s="100">
        <v>5</v>
      </c>
      <c r="N378" s="100">
        <v>9</v>
      </c>
      <c r="O378" s="158">
        <v>15</v>
      </c>
      <c r="P378" s="156" t="s">
        <v>53</v>
      </c>
      <c r="Q378" s="97" t="s">
        <v>53</v>
      </c>
      <c r="R378" s="97" t="s">
        <v>53</v>
      </c>
      <c r="S378" s="97" t="s">
        <v>53</v>
      </c>
      <c r="T378" s="97" t="s">
        <v>53</v>
      </c>
      <c r="U378" s="97" t="s">
        <v>53</v>
      </c>
      <c r="V378" s="97"/>
      <c r="W378" s="97"/>
      <c r="X378" s="97"/>
      <c r="Y378" s="97"/>
      <c r="Z378" s="97"/>
      <c r="AA378" s="158"/>
      <c r="AB378" s="156">
        <v>30</v>
      </c>
      <c r="AC378" s="97">
        <v>5</v>
      </c>
      <c r="AD378" s="97">
        <v>7</v>
      </c>
      <c r="AE378" s="97">
        <v>5</v>
      </c>
      <c r="AF378" s="97">
        <v>4</v>
      </c>
      <c r="AG378" s="97">
        <v>5</v>
      </c>
      <c r="AH378" s="97">
        <v>3</v>
      </c>
      <c r="AI378" s="97"/>
      <c r="AJ378" s="97">
        <v>9</v>
      </c>
      <c r="AK378" s="97">
        <v>3</v>
      </c>
      <c r="AL378" s="97">
        <v>6</v>
      </c>
      <c r="AM378" s="158">
        <v>9</v>
      </c>
      <c r="AN378" s="141">
        <v>6</v>
      </c>
      <c r="AO378" s="97">
        <v>5</v>
      </c>
      <c r="AP378" s="97">
        <v>6</v>
      </c>
      <c r="AQ378" s="97">
        <v>6</v>
      </c>
      <c r="AR378" s="97">
        <v>1</v>
      </c>
      <c r="AS378" s="97">
        <v>2</v>
      </c>
      <c r="AT378" s="97">
        <v>1</v>
      </c>
      <c r="AU378" s="97">
        <v>1</v>
      </c>
      <c r="AV378" s="99">
        <v>2</v>
      </c>
      <c r="AW378" s="99">
        <v>3</v>
      </c>
      <c r="AX378" s="147">
        <v>6</v>
      </c>
    </row>
    <row r="379" spans="1:50" x14ac:dyDescent="0.25">
      <c r="A379" s="97" t="s">
        <v>713</v>
      </c>
      <c r="B379" s="98" t="s">
        <v>779</v>
      </c>
      <c r="C379" s="98"/>
      <c r="D379" s="98" t="s">
        <v>714</v>
      </c>
      <c r="E379" s="156">
        <v>1</v>
      </c>
      <c r="F379" s="97">
        <v>1</v>
      </c>
      <c r="G379" s="97">
        <v>2</v>
      </c>
      <c r="H379" s="97">
        <v>3</v>
      </c>
      <c r="I379" s="100">
        <v>6</v>
      </c>
      <c r="J379" s="100">
        <v>2</v>
      </c>
      <c r="K379" s="100">
        <v>3</v>
      </c>
      <c r="L379" s="100"/>
      <c r="M379" s="100"/>
      <c r="N379" s="100"/>
      <c r="O379" s="158">
        <v>1</v>
      </c>
      <c r="P379" s="156" t="s">
        <v>53</v>
      </c>
      <c r="Q379" s="97" t="s">
        <v>53</v>
      </c>
      <c r="R379" s="97" t="s">
        <v>53</v>
      </c>
      <c r="S379" s="97" t="s">
        <v>53</v>
      </c>
      <c r="T379" s="97" t="s">
        <v>53</v>
      </c>
      <c r="U379" s="97" t="s">
        <v>53</v>
      </c>
      <c r="V379" s="97"/>
      <c r="W379" s="97"/>
      <c r="X379" s="97"/>
      <c r="Y379" s="97"/>
      <c r="Z379" s="97"/>
      <c r="AA379" s="158"/>
      <c r="AB379" s="156" t="s">
        <v>53</v>
      </c>
      <c r="AC379" s="97" t="s">
        <v>53</v>
      </c>
      <c r="AD379" s="97" t="s">
        <v>53</v>
      </c>
      <c r="AE379" s="97" t="s">
        <v>53</v>
      </c>
      <c r="AF379" s="97" t="s">
        <v>53</v>
      </c>
      <c r="AG379" s="97" t="s">
        <v>53</v>
      </c>
      <c r="AH379" s="97"/>
      <c r="AI379" s="97"/>
      <c r="AJ379" s="97"/>
      <c r="AK379" s="97"/>
      <c r="AL379" s="97"/>
      <c r="AM379" s="158"/>
      <c r="AN379" s="141">
        <v>1</v>
      </c>
      <c r="AO379" s="97">
        <v>1</v>
      </c>
      <c r="AP379" s="97">
        <v>2</v>
      </c>
      <c r="AQ379" s="97">
        <v>3</v>
      </c>
      <c r="AR379" s="97">
        <v>6</v>
      </c>
      <c r="AS379" s="97">
        <v>2</v>
      </c>
      <c r="AT379" s="97">
        <v>3</v>
      </c>
      <c r="AU379" s="97"/>
      <c r="AV379" s="99"/>
      <c r="AW379" s="99"/>
      <c r="AX379" s="147">
        <v>2</v>
      </c>
    </row>
    <row r="380" spans="1:50" x14ac:dyDescent="0.25">
      <c r="A380" s="97" t="s">
        <v>715</v>
      </c>
      <c r="B380" s="98" t="s">
        <v>779</v>
      </c>
      <c r="C380" s="98"/>
      <c r="D380" s="98" t="s">
        <v>716</v>
      </c>
      <c r="E380" s="156">
        <v>18</v>
      </c>
      <c r="F380" s="97">
        <v>15</v>
      </c>
      <c r="G380" s="97">
        <v>16</v>
      </c>
      <c r="H380" s="97">
        <v>7</v>
      </c>
      <c r="I380" s="100">
        <v>5</v>
      </c>
      <c r="J380" s="100">
        <v>16</v>
      </c>
      <c r="K380" s="100">
        <v>11</v>
      </c>
      <c r="L380" s="100">
        <v>10</v>
      </c>
      <c r="M380" s="100">
        <v>7</v>
      </c>
      <c r="N380" s="100">
        <v>8</v>
      </c>
      <c r="O380" s="158">
        <v>10</v>
      </c>
      <c r="P380" s="156">
        <v>1</v>
      </c>
      <c r="Q380" s="97">
        <v>2</v>
      </c>
      <c r="R380" s="97" t="s">
        <v>53</v>
      </c>
      <c r="S380" s="97" t="s">
        <v>53</v>
      </c>
      <c r="T380" s="97" t="s">
        <v>53</v>
      </c>
      <c r="U380" s="97" t="s">
        <v>53</v>
      </c>
      <c r="V380" s="97">
        <v>4</v>
      </c>
      <c r="W380" s="97">
        <v>2</v>
      </c>
      <c r="X380" s="97">
        <v>2</v>
      </c>
      <c r="Y380" s="97"/>
      <c r="Z380" s="97">
        <v>3</v>
      </c>
      <c r="AA380" s="158">
        <v>2</v>
      </c>
      <c r="AB380" s="156">
        <v>7</v>
      </c>
      <c r="AC380" s="97">
        <v>6</v>
      </c>
      <c r="AD380" s="97">
        <v>1</v>
      </c>
      <c r="AE380" s="97">
        <v>5</v>
      </c>
      <c r="AF380" s="97">
        <v>1</v>
      </c>
      <c r="AG380" s="97">
        <v>1</v>
      </c>
      <c r="AH380" s="97">
        <v>2</v>
      </c>
      <c r="AI380" s="97">
        <v>5</v>
      </c>
      <c r="AJ380" s="97">
        <v>1</v>
      </c>
      <c r="AK380" s="97">
        <v>1</v>
      </c>
      <c r="AL380" s="97">
        <v>2</v>
      </c>
      <c r="AM380" s="158">
        <v>8</v>
      </c>
      <c r="AN380" s="141">
        <v>10</v>
      </c>
      <c r="AO380" s="97">
        <v>14</v>
      </c>
      <c r="AP380" s="97">
        <v>11</v>
      </c>
      <c r="AQ380" s="97">
        <v>6</v>
      </c>
      <c r="AR380" s="97">
        <v>4</v>
      </c>
      <c r="AS380" s="97">
        <v>10</v>
      </c>
      <c r="AT380" s="97">
        <v>4</v>
      </c>
      <c r="AU380" s="97">
        <v>7</v>
      </c>
      <c r="AV380" s="99">
        <v>6</v>
      </c>
      <c r="AW380" s="99">
        <v>3</v>
      </c>
      <c r="AX380" s="147"/>
    </row>
    <row r="381" spans="1:50" x14ac:dyDescent="0.25">
      <c r="A381" s="97" t="s">
        <v>717</v>
      </c>
      <c r="B381" s="98" t="s">
        <v>779</v>
      </c>
      <c r="C381" s="98"/>
      <c r="D381" s="98" t="s">
        <v>968</v>
      </c>
      <c r="E381" s="156">
        <v>4</v>
      </c>
      <c r="F381" s="97">
        <v>3</v>
      </c>
      <c r="G381" s="97" t="s">
        <v>53</v>
      </c>
      <c r="H381" s="97">
        <v>4</v>
      </c>
      <c r="I381" s="97" t="s">
        <v>53</v>
      </c>
      <c r="J381" s="97">
        <v>2</v>
      </c>
      <c r="K381" s="97">
        <v>1</v>
      </c>
      <c r="L381" s="97">
        <v>5</v>
      </c>
      <c r="M381" s="97"/>
      <c r="N381" s="97">
        <v>4</v>
      </c>
      <c r="O381" s="157">
        <v>3</v>
      </c>
      <c r="P381" s="156" t="s">
        <v>53</v>
      </c>
      <c r="Q381" s="97">
        <v>3</v>
      </c>
      <c r="R381" s="97">
        <v>2</v>
      </c>
      <c r="S381" s="97" t="s">
        <v>53</v>
      </c>
      <c r="T381" s="97">
        <v>4</v>
      </c>
      <c r="U381" s="97" t="s">
        <v>53</v>
      </c>
      <c r="V381" s="97">
        <v>2</v>
      </c>
      <c r="W381" s="97"/>
      <c r="X381" s="97">
        <v>3</v>
      </c>
      <c r="Y381" s="97"/>
      <c r="Z381" s="97">
        <v>4</v>
      </c>
      <c r="AA381" s="157">
        <v>2</v>
      </c>
      <c r="AB381" s="156" t="s">
        <v>53</v>
      </c>
      <c r="AC381" s="97">
        <v>1</v>
      </c>
      <c r="AD381" s="97">
        <v>1</v>
      </c>
      <c r="AE381" s="97" t="s">
        <v>53</v>
      </c>
      <c r="AF381" s="97" t="s">
        <v>53</v>
      </c>
      <c r="AG381" s="97" t="s">
        <v>53</v>
      </c>
      <c r="AH381" s="97"/>
      <c r="AI381" s="97"/>
      <c r="AJ381" s="97">
        <v>2</v>
      </c>
      <c r="AK381" s="97"/>
      <c r="AL381" s="97"/>
      <c r="AM381" s="157">
        <v>1</v>
      </c>
      <c r="AN381" s="141" t="s">
        <v>53</v>
      </c>
      <c r="AO381" s="97" t="s">
        <v>53</v>
      </c>
      <c r="AP381" s="97" t="s">
        <v>53</v>
      </c>
      <c r="AQ381" s="97" t="s">
        <v>53</v>
      </c>
      <c r="AR381" s="97" t="s">
        <v>53</v>
      </c>
      <c r="AS381" s="97"/>
      <c r="AT381" s="97">
        <v>1</v>
      </c>
      <c r="AU381" s="97"/>
      <c r="AV381" s="99"/>
      <c r="AW381" s="99"/>
      <c r="AX381" s="99"/>
    </row>
    <row r="382" spans="1:50" x14ac:dyDescent="0.25">
      <c r="A382" s="97" t="s">
        <v>717</v>
      </c>
      <c r="B382" s="98" t="s">
        <v>779</v>
      </c>
      <c r="C382" s="98"/>
      <c r="D382" s="98" t="s">
        <v>969</v>
      </c>
      <c r="E382" s="156" t="s">
        <v>53</v>
      </c>
      <c r="F382" s="97" t="s">
        <v>53</v>
      </c>
      <c r="G382" s="97">
        <v>1</v>
      </c>
      <c r="H382" s="97" t="s">
        <v>53</v>
      </c>
      <c r="I382" s="97" t="s">
        <v>53</v>
      </c>
      <c r="J382" s="97"/>
      <c r="K382" s="97"/>
      <c r="L382" s="97"/>
      <c r="M382" s="97"/>
      <c r="N382" s="97">
        <v>1</v>
      </c>
      <c r="O382" s="157"/>
      <c r="P382" s="156" t="s">
        <v>53</v>
      </c>
      <c r="Q382" s="97" t="s">
        <v>53</v>
      </c>
      <c r="R382" s="97" t="s">
        <v>53</v>
      </c>
      <c r="S382" s="97" t="s">
        <v>53</v>
      </c>
      <c r="T382" s="97" t="s">
        <v>53</v>
      </c>
      <c r="U382" s="97" t="s">
        <v>53</v>
      </c>
      <c r="V382" s="97"/>
      <c r="W382" s="97"/>
      <c r="X382" s="97"/>
      <c r="Y382" s="97"/>
      <c r="Z382" s="97"/>
      <c r="AA382" s="157"/>
      <c r="AB382" s="156" t="s">
        <v>53</v>
      </c>
      <c r="AC382" s="97" t="s">
        <v>53</v>
      </c>
      <c r="AD382" s="97" t="s">
        <v>53</v>
      </c>
      <c r="AE382" s="97" t="s">
        <v>53</v>
      </c>
      <c r="AF382" s="97" t="s">
        <v>53</v>
      </c>
      <c r="AG382" s="97" t="s">
        <v>53</v>
      </c>
      <c r="AH382" s="97"/>
      <c r="AI382" s="97"/>
      <c r="AJ382" s="97"/>
      <c r="AK382" s="97"/>
      <c r="AL382" s="97"/>
      <c r="AM382" s="157"/>
      <c r="AN382" s="141" t="s">
        <v>53</v>
      </c>
      <c r="AO382" s="97" t="s">
        <v>53</v>
      </c>
      <c r="AP382" s="97">
        <v>1</v>
      </c>
      <c r="AQ382" s="97" t="s">
        <v>53</v>
      </c>
      <c r="AR382" s="97" t="s">
        <v>53</v>
      </c>
      <c r="AS382" s="97"/>
      <c r="AT382" s="97"/>
      <c r="AU382" s="97"/>
      <c r="AV382" s="99"/>
      <c r="AW382" s="99">
        <v>1</v>
      </c>
      <c r="AX382" s="99"/>
    </row>
    <row r="383" spans="1:50" x14ac:dyDescent="0.25">
      <c r="A383" s="101" t="s">
        <v>720</v>
      </c>
      <c r="B383" s="102" t="s">
        <v>779</v>
      </c>
      <c r="C383" s="102" t="s">
        <v>719</v>
      </c>
      <c r="D383" s="102" t="s">
        <v>721</v>
      </c>
      <c r="E383" s="159">
        <v>8</v>
      </c>
      <c r="F383" s="101">
        <v>15</v>
      </c>
      <c r="G383" s="101">
        <v>10</v>
      </c>
      <c r="H383" s="101">
        <v>5</v>
      </c>
      <c r="I383" s="112">
        <v>14</v>
      </c>
      <c r="J383" s="112">
        <v>17</v>
      </c>
      <c r="K383" s="112">
        <v>26</v>
      </c>
      <c r="L383" s="112">
        <v>15</v>
      </c>
      <c r="M383" s="112">
        <v>19</v>
      </c>
      <c r="N383" s="112">
        <v>24</v>
      </c>
      <c r="O383" s="165">
        <v>24</v>
      </c>
      <c r="P383" s="159" t="s">
        <v>53</v>
      </c>
      <c r="Q383" s="101">
        <v>1</v>
      </c>
      <c r="R383" s="101">
        <v>7</v>
      </c>
      <c r="S383" s="101">
        <v>1</v>
      </c>
      <c r="T383" s="101">
        <v>1</v>
      </c>
      <c r="U383" s="101">
        <v>3</v>
      </c>
      <c r="V383" s="101">
        <v>6</v>
      </c>
      <c r="W383" s="101">
        <v>3</v>
      </c>
      <c r="X383" s="101">
        <v>3</v>
      </c>
      <c r="Y383" s="101">
        <v>2</v>
      </c>
      <c r="Z383" s="101">
        <v>6</v>
      </c>
      <c r="AA383" s="165">
        <v>10</v>
      </c>
      <c r="AB383" s="159">
        <v>1</v>
      </c>
      <c r="AC383" s="101">
        <v>6</v>
      </c>
      <c r="AD383" s="101">
        <v>2</v>
      </c>
      <c r="AE383" s="101">
        <v>8</v>
      </c>
      <c r="AF383" s="101">
        <v>3</v>
      </c>
      <c r="AG383" s="101">
        <v>5</v>
      </c>
      <c r="AH383" s="101">
        <v>7</v>
      </c>
      <c r="AI383" s="101">
        <v>11</v>
      </c>
      <c r="AJ383" s="101">
        <v>5</v>
      </c>
      <c r="AK383" s="101">
        <v>4</v>
      </c>
      <c r="AL383" s="101">
        <v>5</v>
      </c>
      <c r="AM383" s="165">
        <v>8</v>
      </c>
      <c r="AN383" s="142">
        <v>1</v>
      </c>
      <c r="AO383" s="101">
        <v>6</v>
      </c>
      <c r="AP383" s="101">
        <v>1</v>
      </c>
      <c r="AQ383" s="101">
        <v>1</v>
      </c>
      <c r="AR383" s="101">
        <v>6</v>
      </c>
      <c r="AS383" s="101">
        <v>4</v>
      </c>
      <c r="AT383" s="101">
        <v>12</v>
      </c>
      <c r="AU383" s="101">
        <v>7</v>
      </c>
      <c r="AV383" s="103">
        <v>13</v>
      </c>
      <c r="AW383" s="103">
        <v>13</v>
      </c>
      <c r="AX383" s="150">
        <v>6</v>
      </c>
    </row>
    <row r="384" spans="1:50" x14ac:dyDescent="0.25">
      <c r="A384" s="97" t="s">
        <v>722</v>
      </c>
      <c r="B384" s="98" t="s">
        <v>779</v>
      </c>
      <c r="C384" s="98"/>
      <c r="D384" s="98" t="s">
        <v>723</v>
      </c>
      <c r="E384" s="156">
        <v>2</v>
      </c>
      <c r="F384" s="97">
        <v>3</v>
      </c>
      <c r="G384" s="97">
        <v>1</v>
      </c>
      <c r="H384" s="97">
        <v>1</v>
      </c>
      <c r="I384" s="97" t="s">
        <v>53</v>
      </c>
      <c r="J384" s="97">
        <v>1</v>
      </c>
      <c r="K384" s="97"/>
      <c r="L384" s="97"/>
      <c r="M384" s="97"/>
      <c r="N384" s="97">
        <v>1</v>
      </c>
      <c r="O384" s="157"/>
      <c r="P384" s="156" t="s">
        <v>53</v>
      </c>
      <c r="Q384" s="97" t="s">
        <v>53</v>
      </c>
      <c r="R384" s="97" t="s">
        <v>53</v>
      </c>
      <c r="S384" s="97" t="s">
        <v>53</v>
      </c>
      <c r="T384" s="97" t="s">
        <v>53</v>
      </c>
      <c r="U384" s="97" t="s">
        <v>53</v>
      </c>
      <c r="V384" s="97"/>
      <c r="W384" s="97"/>
      <c r="X384" s="97"/>
      <c r="Y384" s="97"/>
      <c r="Z384" s="97"/>
      <c r="AA384" s="157"/>
      <c r="AB384" s="156" t="s">
        <v>53</v>
      </c>
      <c r="AC384" s="97" t="s">
        <v>53</v>
      </c>
      <c r="AD384" s="97" t="s">
        <v>53</v>
      </c>
      <c r="AE384" s="97" t="s">
        <v>53</v>
      </c>
      <c r="AF384" s="97" t="s">
        <v>53</v>
      </c>
      <c r="AG384" s="97" t="s">
        <v>53</v>
      </c>
      <c r="AH384" s="97"/>
      <c r="AI384" s="97"/>
      <c r="AJ384" s="97"/>
      <c r="AK384" s="97"/>
      <c r="AL384" s="97"/>
      <c r="AM384" s="157"/>
      <c r="AN384" s="141">
        <v>2</v>
      </c>
      <c r="AO384" s="97">
        <v>3</v>
      </c>
      <c r="AP384" s="97">
        <v>1</v>
      </c>
      <c r="AQ384" s="97">
        <v>1</v>
      </c>
      <c r="AR384" s="97" t="s">
        <v>53</v>
      </c>
      <c r="AS384" s="97">
        <v>1</v>
      </c>
      <c r="AT384" s="97"/>
      <c r="AU384" s="97"/>
      <c r="AV384" s="99"/>
      <c r="AW384" s="99">
        <v>1</v>
      </c>
      <c r="AX384" s="99"/>
    </row>
    <row r="385" spans="1:50" s="12" customFormat="1" x14ac:dyDescent="0.25">
      <c r="A385" s="106"/>
      <c r="B385" s="172" t="s">
        <v>970</v>
      </c>
      <c r="C385" s="173"/>
      <c r="D385" s="172"/>
      <c r="E385" s="174">
        <v>169</v>
      </c>
      <c r="F385" s="116">
        <v>142</v>
      </c>
      <c r="G385" s="116">
        <v>138</v>
      </c>
      <c r="H385" s="116">
        <v>152</v>
      </c>
      <c r="I385" s="117">
        <v>136</v>
      </c>
      <c r="J385" s="117">
        <v>165</v>
      </c>
      <c r="K385" s="117">
        <v>181</v>
      </c>
      <c r="L385" s="117">
        <v>194</v>
      </c>
      <c r="M385" s="117">
        <v>194</v>
      </c>
      <c r="N385" s="117">
        <v>180</v>
      </c>
      <c r="O385" s="175">
        <v>239</v>
      </c>
      <c r="P385" s="174">
        <v>4</v>
      </c>
      <c r="Q385" s="116">
        <v>23</v>
      </c>
      <c r="R385" s="116">
        <v>17</v>
      </c>
      <c r="S385" s="116">
        <v>12</v>
      </c>
      <c r="T385" s="116">
        <v>22</v>
      </c>
      <c r="U385" s="117">
        <v>10</v>
      </c>
      <c r="V385" s="117">
        <v>21</v>
      </c>
      <c r="W385" s="117">
        <v>19</v>
      </c>
      <c r="X385" s="117">
        <v>24</v>
      </c>
      <c r="Y385" s="117">
        <v>20</v>
      </c>
      <c r="Z385" s="117">
        <v>31</v>
      </c>
      <c r="AA385" s="175">
        <v>41</v>
      </c>
      <c r="AB385" s="176">
        <v>87</v>
      </c>
      <c r="AC385" s="117">
        <v>78</v>
      </c>
      <c r="AD385" s="117">
        <v>55</v>
      </c>
      <c r="AE385" s="117">
        <v>60</v>
      </c>
      <c r="AF385" s="117">
        <v>52</v>
      </c>
      <c r="AG385" s="117">
        <v>48</v>
      </c>
      <c r="AH385" s="117">
        <v>56</v>
      </c>
      <c r="AI385" s="117">
        <v>61</v>
      </c>
      <c r="AJ385" s="117">
        <v>64</v>
      </c>
      <c r="AK385" s="117">
        <v>54</v>
      </c>
      <c r="AL385" s="117">
        <v>58</v>
      </c>
      <c r="AM385" s="175">
        <v>90</v>
      </c>
      <c r="AN385" s="167">
        <v>68</v>
      </c>
      <c r="AO385" s="117">
        <v>70</v>
      </c>
      <c r="AP385" s="117">
        <v>66</v>
      </c>
      <c r="AQ385" s="117">
        <v>78</v>
      </c>
      <c r="AR385" s="117">
        <v>78</v>
      </c>
      <c r="AS385" s="117">
        <v>88</v>
      </c>
      <c r="AT385" s="117">
        <v>101</v>
      </c>
      <c r="AU385" s="117">
        <v>106</v>
      </c>
      <c r="AV385" s="117">
        <v>120</v>
      </c>
      <c r="AW385" s="117">
        <v>91</v>
      </c>
      <c r="AX385" s="151">
        <v>108</v>
      </c>
    </row>
    <row r="386" spans="1:50" x14ac:dyDescent="0.25">
      <c r="A386" s="118" t="s">
        <v>971</v>
      </c>
      <c r="B386" s="118"/>
    </row>
    <row r="387" spans="1:50" s="37" customFormat="1" ht="12" x14ac:dyDescent="0.25">
      <c r="A387" s="119" t="s">
        <v>903</v>
      </c>
      <c r="B387" s="37" t="s">
        <v>972</v>
      </c>
    </row>
  </sheetData>
  <mergeCells count="5">
    <mergeCell ref="B3:G3"/>
    <mergeCell ref="E5:O5"/>
    <mergeCell ref="P5:AA5"/>
    <mergeCell ref="AB5:AM5"/>
    <mergeCell ref="AN5:AX5"/>
  </mergeCells>
  <phoneticPr fontId="29" type="noConversion"/>
  <hyperlinks>
    <hyperlink ref="B1" location="'Contents'!B7" display="⇐ Return to contents" xr:uid="{CC274D51-E107-4CEC-93A6-E5D96DC3C899}"/>
  </hyperlinks>
  <pageMargins left="0.7" right="0.7" top="0.75" bottom="0.75" header="0.3" footer="0.3"/>
  <pageSetup orientation="portrait" horizontalDpi="300" verticalDpi="3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9A95-DDEF-49D2-94C6-6566BABADF25}">
  <sheetPr codeName="Sheet43"/>
  <dimension ref="A1:AC23"/>
  <sheetViews>
    <sheetView showGridLines="0" tabSelected="1" topLeftCell="B1" zoomScale="55" zoomScaleNormal="55" workbookViewId="0">
      <selection activeCell="N37" sqref="N37"/>
    </sheetView>
  </sheetViews>
  <sheetFormatPr defaultRowHeight="15" outlineLevelCol="1" x14ac:dyDescent="0.25"/>
  <cols>
    <col min="1" max="1" width="12.28515625" hidden="1" customWidth="1" outlineLevel="1"/>
    <col min="2" max="2" width="27.28515625" customWidth="1" collapsed="1"/>
    <col min="3" max="21" width="12.7109375" customWidth="1"/>
    <col min="22" max="22" width="20" customWidth="1"/>
    <col min="23" max="27" width="18.5703125" customWidth="1"/>
  </cols>
  <sheetData>
    <row r="1" spans="1:29" x14ac:dyDescent="0.25">
      <c r="A1" s="16"/>
      <c r="B1" s="20" t="s">
        <v>7</v>
      </c>
    </row>
    <row r="2" spans="1:29" ht="31.5" x14ac:dyDescent="0.5">
      <c r="B2" s="22" t="s">
        <v>1049</v>
      </c>
    </row>
    <row r="3" spans="1:29" x14ac:dyDescent="0.25">
      <c r="B3" t="s">
        <v>1110</v>
      </c>
    </row>
    <row r="5" spans="1:29" ht="18.75" x14ac:dyDescent="0.3">
      <c r="B5" s="23" t="s">
        <v>1111</v>
      </c>
    </row>
    <row r="6" spans="1:29" s="18" customFormat="1" ht="90" x14ac:dyDescent="0.25">
      <c r="A6" s="18" t="s">
        <v>15</v>
      </c>
      <c r="B6" s="18" t="s">
        <v>16</v>
      </c>
      <c r="C6" s="18" t="s">
        <v>761</v>
      </c>
      <c r="D6" s="18" t="s">
        <v>762</v>
      </c>
      <c r="E6" s="18" t="s">
        <v>763</v>
      </c>
      <c r="F6" s="18" t="s">
        <v>764</v>
      </c>
      <c r="G6" s="18" t="s">
        <v>765</v>
      </c>
      <c r="H6" s="18" t="s">
        <v>766</v>
      </c>
      <c r="I6" s="18" t="s">
        <v>767</v>
      </c>
      <c r="J6" s="18" t="s">
        <v>19</v>
      </c>
      <c r="K6" s="18" t="s">
        <v>20</v>
      </c>
      <c r="L6" s="18" t="s">
        <v>21</v>
      </c>
      <c r="M6" s="18" t="s">
        <v>22</v>
      </c>
      <c r="N6" s="18" t="s">
        <v>23</v>
      </c>
      <c r="O6" s="18" t="s">
        <v>24</v>
      </c>
      <c r="P6" s="18" t="s">
        <v>25</v>
      </c>
      <c r="Q6" s="18" t="s">
        <v>26</v>
      </c>
      <c r="R6" s="18" t="s">
        <v>27</v>
      </c>
      <c r="S6" s="18" t="s">
        <v>28</v>
      </c>
      <c r="T6" s="18" t="s">
        <v>29</v>
      </c>
      <c r="U6" s="18" t="s">
        <v>30</v>
      </c>
      <c r="V6" s="18" t="s">
        <v>31</v>
      </c>
      <c r="W6" s="25" t="s">
        <v>976</v>
      </c>
      <c r="X6" s="18" t="s">
        <v>1112</v>
      </c>
      <c r="Y6" s="25" t="s">
        <v>1113</v>
      </c>
      <c r="Z6" s="25" t="s">
        <v>1114</v>
      </c>
      <c r="AA6" s="18" t="s">
        <v>845</v>
      </c>
      <c r="AC6"/>
    </row>
    <row r="7" spans="1:29" s="12" customFormat="1" x14ac:dyDescent="0.25">
      <c r="A7" s="12" t="s">
        <v>745</v>
      </c>
      <c r="B7" s="12" t="s">
        <v>781</v>
      </c>
      <c r="C7" s="42">
        <v>867</v>
      </c>
      <c r="D7" s="42">
        <v>979</v>
      </c>
      <c r="E7" s="42">
        <v>1006</v>
      </c>
      <c r="F7" s="42">
        <v>951</v>
      </c>
      <c r="G7" s="42">
        <v>1010</v>
      </c>
      <c r="H7" s="42">
        <v>968</v>
      </c>
      <c r="I7" s="42">
        <v>870</v>
      </c>
      <c r="J7" s="42">
        <v>1138</v>
      </c>
      <c r="K7" s="42">
        <v>980</v>
      </c>
      <c r="L7" s="42">
        <v>988</v>
      </c>
      <c r="M7" s="42">
        <v>987</v>
      </c>
      <c r="N7" s="42">
        <v>988</v>
      </c>
      <c r="O7" s="42">
        <v>1103</v>
      </c>
      <c r="P7" s="42">
        <v>1139</v>
      </c>
      <c r="Q7" s="42">
        <v>1193</v>
      </c>
      <c r="R7" s="42">
        <v>1171</v>
      </c>
      <c r="S7" s="128">
        <v>1178</v>
      </c>
      <c r="T7" s="128">
        <v>1044</v>
      </c>
      <c r="U7" s="128">
        <v>858</v>
      </c>
      <c r="V7" s="128">
        <v>1057</v>
      </c>
      <c r="W7" s="129">
        <f>(Scheduled_monument_consents_by_region[[#This Row],[2021/22]]-Scheduled_monument_consents_by_region[[#This Row],[2020/21]])/Scheduled_monument_consents_by_region[[#This Row],[2020/21]]</f>
        <v>0.23193473193473194</v>
      </c>
      <c r="X7" s="130">
        <f>Scheduled_monument_consents_by_region[[#This Row],[2021/22]]-Scheduled_monument_consents_by_region[[#This Row],[2002/03]]</f>
        <v>190</v>
      </c>
      <c r="Y7" s="129">
        <f>Scheduled_monument_consents_by_region[[#This Row],[Change 
2002/03 to 2021/22]]/Scheduled_monument_consents_by_region[[#This Row],[2002/03]]</f>
        <v>0.21914648212226068</v>
      </c>
      <c r="Z7" s="129">
        <f>Scheduled_monument_consents_by_region[[#This Row],[2021/22]]/V$7</f>
        <v>1</v>
      </c>
      <c r="AA7" s="44"/>
    </row>
    <row r="8" spans="1:29" x14ac:dyDescent="0.25">
      <c r="A8" t="s">
        <v>32</v>
      </c>
      <c r="B8" t="s">
        <v>771</v>
      </c>
      <c r="C8" s="30">
        <v>70</v>
      </c>
      <c r="D8" s="30">
        <v>72</v>
      </c>
      <c r="E8" s="30">
        <v>90</v>
      </c>
      <c r="F8" s="30">
        <v>67</v>
      </c>
      <c r="G8" s="30">
        <v>79</v>
      </c>
      <c r="H8" s="30">
        <v>78</v>
      </c>
      <c r="I8" s="30">
        <v>75</v>
      </c>
      <c r="J8" s="30">
        <v>95</v>
      </c>
      <c r="K8" s="30">
        <v>79</v>
      </c>
      <c r="L8" s="30">
        <v>84</v>
      </c>
      <c r="M8" s="30">
        <v>105</v>
      </c>
      <c r="N8" s="30">
        <v>91</v>
      </c>
      <c r="O8" s="30">
        <v>91</v>
      </c>
      <c r="P8" s="30">
        <v>110</v>
      </c>
      <c r="Q8" s="30">
        <v>104</v>
      </c>
      <c r="R8" s="30">
        <v>106</v>
      </c>
      <c r="S8" s="131">
        <v>94</v>
      </c>
      <c r="T8" s="131">
        <v>97</v>
      </c>
      <c r="U8" s="131">
        <v>65</v>
      </c>
      <c r="V8" s="131">
        <v>74</v>
      </c>
      <c r="W8" s="132">
        <f>(Scheduled_monument_consents_by_region[[#This Row],[2021/22]]-Scheduled_monument_consents_by_region[[#This Row],[2020/21]])/Scheduled_monument_consents_by_region[[#This Row],[2020/21]]</f>
        <v>0.13846153846153847</v>
      </c>
      <c r="X8" s="133">
        <f>Scheduled_monument_consents_by_region[[#This Row],[2021/22]]-Scheduled_monument_consents_by_region[[#This Row],[2002/03]]</f>
        <v>4</v>
      </c>
      <c r="Y8" s="132">
        <f>Scheduled_monument_consents_by_region[[#This Row],[Change 
2002/03 to 2021/22]]/Scheduled_monument_consents_by_region[[#This Row],[2002/03]]</f>
        <v>5.7142857142857141E-2</v>
      </c>
      <c r="Z8" s="177">
        <f>Scheduled_monument_consents_by_region[[#This Row],[2021/22]]/V$7</f>
        <v>7.0009460737937554E-2</v>
      </c>
      <c r="AA8" s="41"/>
    </row>
    <row r="9" spans="1:29" x14ac:dyDescent="0.25">
      <c r="A9" t="s">
        <v>62</v>
      </c>
      <c r="B9" t="s">
        <v>772</v>
      </c>
      <c r="C9" s="30">
        <v>50</v>
      </c>
      <c r="D9" s="30">
        <v>68</v>
      </c>
      <c r="E9" s="30">
        <v>60</v>
      </c>
      <c r="F9" s="30">
        <v>56</v>
      </c>
      <c r="G9" s="30">
        <v>78</v>
      </c>
      <c r="H9" s="30">
        <v>59</v>
      </c>
      <c r="I9" s="30">
        <v>60</v>
      </c>
      <c r="J9" s="30">
        <v>79</v>
      </c>
      <c r="K9" s="30">
        <v>84</v>
      </c>
      <c r="L9" s="30">
        <v>65</v>
      </c>
      <c r="M9" s="30">
        <v>76</v>
      </c>
      <c r="N9" s="30">
        <v>112</v>
      </c>
      <c r="O9" s="30">
        <v>76</v>
      </c>
      <c r="P9" s="30">
        <v>72</v>
      </c>
      <c r="Q9" s="30">
        <v>88</v>
      </c>
      <c r="R9" s="30">
        <v>70</v>
      </c>
      <c r="S9" s="131">
        <v>72</v>
      </c>
      <c r="T9" s="131">
        <v>67</v>
      </c>
      <c r="U9" s="131">
        <v>62</v>
      </c>
      <c r="V9" s="131">
        <v>63</v>
      </c>
      <c r="W9" s="132">
        <f>(Scheduled_monument_consents_by_region[[#This Row],[2021/22]]-Scheduled_monument_consents_by_region[[#This Row],[2020/21]])/Scheduled_monument_consents_by_region[[#This Row],[2020/21]]</f>
        <v>1.6129032258064516E-2</v>
      </c>
      <c r="X9" s="133">
        <f>Scheduled_monument_consents_by_region[[#This Row],[2021/22]]-Scheduled_monument_consents_by_region[[#This Row],[2002/03]]</f>
        <v>13</v>
      </c>
      <c r="Y9" s="132">
        <f>Scheduled_monument_consents_by_region[[#This Row],[Change 
2002/03 to 2021/22]]/Scheduled_monument_consents_by_region[[#This Row],[2002/03]]</f>
        <v>0.26</v>
      </c>
      <c r="Z9" s="177">
        <f>Scheduled_monument_consents_by_region[[#This Row],[2021/22]]/V$7</f>
        <v>5.9602649006622516E-2</v>
      </c>
      <c r="AA9" s="41"/>
    </row>
    <row r="10" spans="1:29" x14ac:dyDescent="0.25">
      <c r="A10" t="s">
        <v>147</v>
      </c>
      <c r="B10" t="s">
        <v>773</v>
      </c>
      <c r="C10" s="30">
        <v>81</v>
      </c>
      <c r="D10" s="30">
        <v>102</v>
      </c>
      <c r="E10" s="30">
        <v>76</v>
      </c>
      <c r="F10" s="30">
        <v>99</v>
      </c>
      <c r="G10" s="30">
        <v>91</v>
      </c>
      <c r="H10" s="30">
        <v>91</v>
      </c>
      <c r="I10" s="30">
        <v>70</v>
      </c>
      <c r="J10" s="30">
        <v>106</v>
      </c>
      <c r="K10" s="30">
        <v>101</v>
      </c>
      <c r="L10" s="30">
        <v>81</v>
      </c>
      <c r="M10" s="30">
        <v>93</v>
      </c>
      <c r="N10" s="30">
        <v>75</v>
      </c>
      <c r="O10" s="30">
        <v>89</v>
      </c>
      <c r="P10" s="30">
        <v>98</v>
      </c>
      <c r="Q10" s="30">
        <v>82</v>
      </c>
      <c r="R10" s="30">
        <v>92</v>
      </c>
      <c r="S10" s="131">
        <v>116</v>
      </c>
      <c r="T10" s="131">
        <v>95</v>
      </c>
      <c r="U10" s="131">
        <v>65</v>
      </c>
      <c r="V10" s="131">
        <v>76</v>
      </c>
      <c r="W10" s="132">
        <f>(Scheduled_monument_consents_by_region[[#This Row],[2021/22]]-Scheduled_monument_consents_by_region[[#This Row],[2020/21]])/Scheduled_monument_consents_by_region[[#This Row],[2020/21]]</f>
        <v>0.16923076923076924</v>
      </c>
      <c r="X10" s="133">
        <f>Scheduled_monument_consents_by_region[[#This Row],[2021/22]]-Scheduled_monument_consents_by_region[[#This Row],[2002/03]]</f>
        <v>-5</v>
      </c>
      <c r="Y10" s="132">
        <f>Scheduled_monument_consents_by_region[[#This Row],[Change 
2002/03 to 2021/22]]/Scheduled_monument_consents_by_region[[#This Row],[2002/03]]</f>
        <v>-6.1728395061728392E-2</v>
      </c>
      <c r="Z10" s="177">
        <f>Scheduled_monument_consents_by_region[[#This Row],[2021/22]]/V$7</f>
        <v>7.1901608325449382E-2</v>
      </c>
      <c r="AA10" s="41"/>
    </row>
    <row r="11" spans="1:29" x14ac:dyDescent="0.25">
      <c r="A11" t="s">
        <v>196</v>
      </c>
      <c r="B11" t="s">
        <v>775</v>
      </c>
      <c r="C11" s="30">
        <v>114</v>
      </c>
      <c r="D11" s="30">
        <v>98</v>
      </c>
      <c r="E11" s="30">
        <v>115</v>
      </c>
      <c r="F11" s="30">
        <v>86</v>
      </c>
      <c r="G11" s="30">
        <v>99</v>
      </c>
      <c r="H11" s="30">
        <v>102</v>
      </c>
      <c r="I11" s="30">
        <v>114</v>
      </c>
      <c r="J11" s="30">
        <v>153</v>
      </c>
      <c r="K11" s="30">
        <v>133</v>
      </c>
      <c r="L11" s="30">
        <v>117</v>
      </c>
      <c r="M11" s="30">
        <v>107</v>
      </c>
      <c r="N11" s="30">
        <v>117</v>
      </c>
      <c r="O11" s="30">
        <v>99</v>
      </c>
      <c r="P11" s="30">
        <v>123</v>
      </c>
      <c r="Q11" s="30">
        <v>120</v>
      </c>
      <c r="R11" s="30">
        <v>146</v>
      </c>
      <c r="S11" s="131">
        <v>147</v>
      </c>
      <c r="T11" s="131">
        <v>141</v>
      </c>
      <c r="U11" s="131">
        <v>133</v>
      </c>
      <c r="V11" s="131">
        <v>142</v>
      </c>
      <c r="W11" s="132">
        <f>(Scheduled_monument_consents_by_region[[#This Row],[2021/22]]-Scheduled_monument_consents_by_region[[#This Row],[2020/21]])/Scheduled_monument_consents_by_region[[#This Row],[2020/21]]</f>
        <v>6.7669172932330823E-2</v>
      </c>
      <c r="X11" s="133">
        <f>Scheduled_monument_consents_by_region[[#This Row],[2021/22]]-Scheduled_monument_consents_by_region[[#This Row],[2002/03]]</f>
        <v>28</v>
      </c>
      <c r="Y11" s="132">
        <f>Scheduled_monument_consents_by_region[[#This Row],[Change 
2002/03 to 2021/22]]/Scheduled_monument_consents_by_region[[#This Row],[2002/03]]</f>
        <v>0.24561403508771928</v>
      </c>
      <c r="Z11" s="177">
        <f>Scheduled_monument_consents_by_region[[#This Row],[2021/22]]/V$7</f>
        <v>0.13434247871333965</v>
      </c>
      <c r="AA11" s="41"/>
    </row>
    <row r="12" spans="1:29" x14ac:dyDescent="0.25">
      <c r="A12" t="s">
        <v>263</v>
      </c>
      <c r="B12" t="s">
        <v>774</v>
      </c>
      <c r="C12" s="30">
        <v>53</v>
      </c>
      <c r="D12" s="30">
        <v>56</v>
      </c>
      <c r="E12" s="30">
        <v>54</v>
      </c>
      <c r="F12" s="30">
        <v>40</v>
      </c>
      <c r="G12" s="30">
        <v>74</v>
      </c>
      <c r="H12" s="30">
        <v>61</v>
      </c>
      <c r="I12" s="30">
        <v>51</v>
      </c>
      <c r="J12" s="30">
        <v>82</v>
      </c>
      <c r="K12" s="30">
        <v>85</v>
      </c>
      <c r="L12" s="30">
        <v>66</v>
      </c>
      <c r="M12" s="30">
        <v>54</v>
      </c>
      <c r="N12" s="30">
        <v>69</v>
      </c>
      <c r="O12" s="30">
        <v>93</v>
      </c>
      <c r="P12" s="30">
        <v>70</v>
      </c>
      <c r="Q12" s="30">
        <v>87</v>
      </c>
      <c r="R12" s="30">
        <v>122</v>
      </c>
      <c r="S12" s="131">
        <v>115</v>
      </c>
      <c r="T12" s="131">
        <v>97</v>
      </c>
      <c r="U12" s="131">
        <v>69</v>
      </c>
      <c r="V12" s="131">
        <v>84</v>
      </c>
      <c r="W12" s="132">
        <f>(Scheduled_monument_consents_by_region[[#This Row],[2021/22]]-Scheduled_monument_consents_by_region[[#This Row],[2020/21]])/Scheduled_monument_consents_by_region[[#This Row],[2020/21]]</f>
        <v>0.21739130434782608</v>
      </c>
      <c r="X12" s="133">
        <f>Scheduled_monument_consents_by_region[[#This Row],[2021/22]]-Scheduled_monument_consents_by_region[[#This Row],[2002/03]]</f>
        <v>31</v>
      </c>
      <c r="Y12" s="132">
        <f>Scheduled_monument_consents_by_region[[#This Row],[Change 
2002/03 to 2021/22]]/Scheduled_monument_consents_by_region[[#This Row],[2002/03]]</f>
        <v>0.58490566037735847</v>
      </c>
      <c r="Z12" s="177">
        <f>Scheduled_monument_consents_by_region[[#This Row],[2021/22]]/V$7</f>
        <v>7.9470198675496692E-2</v>
      </c>
      <c r="AA12" s="41"/>
    </row>
    <row r="13" spans="1:29" x14ac:dyDescent="0.25">
      <c r="A13" t="s">
        <v>342</v>
      </c>
      <c r="B13" t="s">
        <v>776</v>
      </c>
      <c r="C13" s="30">
        <v>101</v>
      </c>
      <c r="D13" s="30">
        <v>106</v>
      </c>
      <c r="E13" s="30">
        <v>101</v>
      </c>
      <c r="F13" s="30">
        <v>123</v>
      </c>
      <c r="G13" s="30">
        <v>138</v>
      </c>
      <c r="H13" s="30">
        <v>136</v>
      </c>
      <c r="I13" s="30">
        <v>114</v>
      </c>
      <c r="J13" s="30">
        <v>133</v>
      </c>
      <c r="K13" s="30">
        <v>116</v>
      </c>
      <c r="L13" s="30">
        <v>160</v>
      </c>
      <c r="M13" s="30">
        <v>121</v>
      </c>
      <c r="N13" s="30">
        <v>126</v>
      </c>
      <c r="O13" s="30">
        <v>160</v>
      </c>
      <c r="P13" s="30">
        <v>173</v>
      </c>
      <c r="Q13" s="30">
        <v>173</v>
      </c>
      <c r="R13" s="30">
        <v>154</v>
      </c>
      <c r="S13" s="131">
        <v>146</v>
      </c>
      <c r="T13" s="131">
        <v>134</v>
      </c>
      <c r="U13" s="131">
        <v>99</v>
      </c>
      <c r="V13" s="131">
        <v>142</v>
      </c>
      <c r="W13" s="132">
        <f>(Scheduled_monument_consents_by_region[[#This Row],[2021/22]]-Scheduled_monument_consents_by_region[[#This Row],[2020/21]])/Scheduled_monument_consents_by_region[[#This Row],[2020/21]]</f>
        <v>0.43434343434343436</v>
      </c>
      <c r="X13" s="133">
        <f>Scheduled_monument_consents_by_region[[#This Row],[2021/22]]-Scheduled_monument_consents_by_region[[#This Row],[2002/03]]</f>
        <v>41</v>
      </c>
      <c r="Y13" s="132">
        <f>Scheduled_monument_consents_by_region[[#This Row],[Change 
2002/03 to 2021/22]]/Scheduled_monument_consents_by_region[[#This Row],[2002/03]]</f>
        <v>0.40594059405940597</v>
      </c>
      <c r="Z13" s="177">
        <f>Scheduled_monument_consents_by_region[[#This Row],[2021/22]]/V$7</f>
        <v>0.13434247871333965</v>
      </c>
      <c r="AA13" s="41"/>
    </row>
    <row r="14" spans="1:29" x14ac:dyDescent="0.25">
      <c r="A14" t="s">
        <v>441</v>
      </c>
      <c r="B14" t="s">
        <v>777</v>
      </c>
      <c r="C14" s="30">
        <v>51</v>
      </c>
      <c r="D14" s="30">
        <v>73</v>
      </c>
      <c r="E14" s="30">
        <v>62</v>
      </c>
      <c r="F14" s="30">
        <v>82</v>
      </c>
      <c r="G14" s="30">
        <v>78</v>
      </c>
      <c r="H14" s="30">
        <v>108</v>
      </c>
      <c r="I14" s="30">
        <v>71</v>
      </c>
      <c r="J14" s="30">
        <v>78</v>
      </c>
      <c r="K14" s="30">
        <v>50</v>
      </c>
      <c r="L14" s="30">
        <v>59</v>
      </c>
      <c r="M14" s="30">
        <v>41</v>
      </c>
      <c r="N14" s="30">
        <v>52</v>
      </c>
      <c r="O14" s="30">
        <v>128</v>
      </c>
      <c r="P14" s="30">
        <v>104</v>
      </c>
      <c r="Q14" s="30">
        <v>108</v>
      </c>
      <c r="R14" s="30">
        <v>105</v>
      </c>
      <c r="S14" s="131">
        <v>93</v>
      </c>
      <c r="T14" s="131">
        <v>79</v>
      </c>
      <c r="U14" s="131">
        <v>47</v>
      </c>
      <c r="V14" s="131">
        <v>71</v>
      </c>
      <c r="W14" s="132">
        <f>(Scheduled_monument_consents_by_region[[#This Row],[2021/22]]-Scheduled_monument_consents_by_region[[#This Row],[2020/21]])/Scheduled_monument_consents_by_region[[#This Row],[2020/21]]</f>
        <v>0.51063829787234039</v>
      </c>
      <c r="X14" s="133">
        <f>Scheduled_monument_consents_by_region[[#This Row],[2021/22]]-Scheduled_monument_consents_by_region[[#This Row],[2002/03]]</f>
        <v>20</v>
      </c>
      <c r="Y14" s="132">
        <f>Scheduled_monument_consents_by_region[[#This Row],[Change 
2002/03 to 2021/22]]/Scheduled_monument_consents_by_region[[#This Row],[2002/03]]</f>
        <v>0.39215686274509803</v>
      </c>
      <c r="Z14" s="177">
        <f>Scheduled_monument_consents_by_region[[#This Row],[2021/22]]/V$7</f>
        <v>6.7171239356669826E-2</v>
      </c>
      <c r="AA14" s="41"/>
    </row>
    <row r="15" spans="1:29" x14ac:dyDescent="0.25">
      <c r="A15" t="s">
        <v>514</v>
      </c>
      <c r="B15" t="s">
        <v>778</v>
      </c>
      <c r="C15" s="30">
        <v>154</v>
      </c>
      <c r="D15" s="30">
        <v>177</v>
      </c>
      <c r="E15" s="30">
        <v>173</v>
      </c>
      <c r="F15" s="30">
        <v>179</v>
      </c>
      <c r="G15" s="30">
        <v>218</v>
      </c>
      <c r="H15" s="30">
        <v>188</v>
      </c>
      <c r="I15" s="30">
        <v>152</v>
      </c>
      <c r="J15" s="30">
        <v>213</v>
      </c>
      <c r="K15" s="30">
        <v>179</v>
      </c>
      <c r="L15" s="30">
        <v>185</v>
      </c>
      <c r="M15" s="30">
        <v>179</v>
      </c>
      <c r="N15" s="30">
        <v>159</v>
      </c>
      <c r="O15" s="30">
        <v>197</v>
      </c>
      <c r="P15" s="30">
        <v>202</v>
      </c>
      <c r="Q15" s="30">
        <v>240</v>
      </c>
      <c r="R15" s="30">
        <v>204</v>
      </c>
      <c r="S15" s="131">
        <v>214</v>
      </c>
      <c r="T15" s="131">
        <v>191</v>
      </c>
      <c r="U15" s="131">
        <v>182</v>
      </c>
      <c r="V15" s="131">
        <v>240</v>
      </c>
      <c r="W15" s="132">
        <f>(Scheduled_monument_consents_by_region[[#This Row],[2021/22]]-Scheduled_monument_consents_by_region[[#This Row],[2020/21]])/Scheduled_monument_consents_by_region[[#This Row],[2020/21]]</f>
        <v>0.31868131868131866</v>
      </c>
      <c r="X15" s="133">
        <f>Scheduled_monument_consents_by_region[[#This Row],[2021/22]]-Scheduled_monument_consents_by_region[[#This Row],[2002/03]]</f>
        <v>86</v>
      </c>
      <c r="Y15" s="132">
        <f>Scheduled_monument_consents_by_region[[#This Row],[Change 
2002/03 to 2021/22]]/Scheduled_monument_consents_by_region[[#This Row],[2002/03]]</f>
        <v>0.55844155844155841</v>
      </c>
      <c r="Z15" s="177">
        <f>Scheduled_monument_consents_by_region[[#This Row],[2021/22]]/V$7</f>
        <v>0.22705771050141912</v>
      </c>
      <c r="AA15" s="41"/>
    </row>
    <row r="16" spans="1:29" x14ac:dyDescent="0.25">
      <c r="A16" t="s">
        <v>656</v>
      </c>
      <c r="B16" t="s">
        <v>779</v>
      </c>
      <c r="C16" s="30">
        <v>193</v>
      </c>
      <c r="D16" s="30">
        <v>227</v>
      </c>
      <c r="E16" s="30">
        <v>265</v>
      </c>
      <c r="F16" s="30">
        <v>219</v>
      </c>
      <c r="G16" s="30">
        <v>165</v>
      </c>
      <c r="H16" s="30">
        <v>145</v>
      </c>
      <c r="I16" s="30">
        <v>162</v>
      </c>
      <c r="J16" s="30">
        <v>199</v>
      </c>
      <c r="K16" s="30">
        <v>153</v>
      </c>
      <c r="L16" s="30">
        <v>171</v>
      </c>
      <c r="M16" s="30">
        <v>205</v>
      </c>
      <c r="N16" s="30">
        <v>185</v>
      </c>
      <c r="O16" s="30">
        <v>170</v>
      </c>
      <c r="P16" s="30">
        <v>187</v>
      </c>
      <c r="Q16" s="30">
        <v>191</v>
      </c>
      <c r="R16" s="30">
        <v>172</v>
      </c>
      <c r="S16" s="131">
        <v>181</v>
      </c>
      <c r="T16" s="131">
        <v>143</v>
      </c>
      <c r="U16" s="131">
        <v>136</v>
      </c>
      <c r="V16" s="131">
        <v>165</v>
      </c>
      <c r="W16" s="132">
        <f>(Scheduled_monument_consents_by_region[[#This Row],[2021/22]]-Scheduled_monument_consents_by_region[[#This Row],[2020/21]])/Scheduled_monument_consents_by_region[[#This Row],[2020/21]]</f>
        <v>0.21323529411764705</v>
      </c>
      <c r="X16" s="133">
        <f>Scheduled_monument_consents_by_region[[#This Row],[2021/22]]-Scheduled_monument_consents_by_region[[#This Row],[2002/03]]</f>
        <v>-28</v>
      </c>
      <c r="Y16" s="132">
        <f>Scheduled_monument_consents_by_region[[#This Row],[Change 
2002/03 to 2021/22]]/Scheduled_monument_consents_by_region[[#This Row],[2002/03]]</f>
        <v>-0.14507772020725387</v>
      </c>
      <c r="Z16" s="177">
        <f>Scheduled_monument_consents_by_region[[#This Row],[2021/22]]/V$7</f>
        <v>0.15610217596972564</v>
      </c>
      <c r="AA16" s="41"/>
    </row>
    <row r="17" spans="2:27" x14ac:dyDescent="0.25">
      <c r="B17" t="s">
        <v>1104</v>
      </c>
      <c r="C17" s="30"/>
      <c r="D17" s="30"/>
      <c r="E17" s="30"/>
      <c r="F17" s="30"/>
      <c r="G17" s="30"/>
      <c r="H17" s="30"/>
      <c r="I17" s="30"/>
      <c r="J17" s="30"/>
      <c r="K17" s="30"/>
      <c r="L17" s="30"/>
      <c r="M17" s="30">
        <v>6</v>
      </c>
      <c r="N17" s="30">
        <v>2</v>
      </c>
      <c r="O17" s="30"/>
      <c r="P17" s="30"/>
      <c r="Q17" s="30"/>
      <c r="R17" s="30"/>
      <c r="S17" s="30"/>
      <c r="T17" s="30"/>
      <c r="U17" s="30"/>
      <c r="V17" s="30"/>
      <c r="W17" s="132"/>
      <c r="X17" s="133"/>
      <c r="Y17" s="132"/>
      <c r="Z17" s="132"/>
      <c r="AA17" s="41"/>
    </row>
    <row r="18" spans="2:27" s="37" customFormat="1" ht="12" x14ac:dyDescent="0.25">
      <c r="B18" s="37" t="s">
        <v>1115</v>
      </c>
    </row>
    <row r="19" spans="2:27" s="37" customFormat="1" ht="12" x14ac:dyDescent="0.25">
      <c r="B19" s="37" t="s">
        <v>1116</v>
      </c>
    </row>
    <row r="23" spans="2:27" x14ac:dyDescent="0.25">
      <c r="C23" s="59"/>
      <c r="D23" s="59"/>
      <c r="E23" s="59"/>
      <c r="F23" s="59"/>
      <c r="G23" s="59"/>
      <c r="H23" s="59"/>
      <c r="I23" s="59"/>
      <c r="J23" s="59"/>
      <c r="K23" s="59"/>
      <c r="L23" s="59"/>
      <c r="M23" s="59"/>
      <c r="N23" s="59"/>
      <c r="O23" s="59"/>
      <c r="P23" s="59"/>
      <c r="Q23" s="59"/>
      <c r="R23" s="59"/>
      <c r="S23" s="59"/>
      <c r="T23" s="59"/>
      <c r="U23" s="59"/>
    </row>
  </sheetData>
  <hyperlinks>
    <hyperlink ref="B1" location="'Contents'!B7" display="⇐ Return to contents" xr:uid="{B60447E2-7895-4786-919C-53F78CDD2F0A}"/>
  </hyperlinks>
  <pageMargins left="0.7" right="0.7" top="0.75" bottom="0.75" header="0.3" footer="0.3"/>
  <pageSetup paperSize="9" orientation="portrait" r:id="rId1"/>
  <tableParts count="1">
    <tablePart r:id="rId2"/>
  </tableParts>
  <extLst>
    <ext xmlns:x14="http://schemas.microsoft.com/office/spreadsheetml/2009/9/main" uri="{05C60535-1F16-4fd2-B633-F4F36F0B64E0}">
      <x14:sparklineGroups xmlns:xm="http://schemas.microsoft.com/office/excel/2006/main">
        <x14:sparklineGroup displayEmptyCellsAs="gap" xr2:uid="{73650EE8-6F9E-4D15-A730-4DC05DAFF87C}">
          <x14:colorSeries rgb="FF376092"/>
          <x14:colorNegative rgb="FFD00000"/>
          <x14:colorAxis rgb="FF000000"/>
          <x14:colorMarkers rgb="FFD00000"/>
          <x14:colorFirst rgb="FFD00000"/>
          <x14:colorLast rgb="FFD00000"/>
          <x14:colorHigh rgb="FFD00000"/>
          <x14:colorLow rgb="FFD00000"/>
          <x14:sparklines>
            <x14:sparkline>
              <xm:f>'Scheduled Monument Consents'!C7:V7</xm:f>
              <xm:sqref>AA7</xm:sqref>
            </x14:sparkline>
            <x14:sparkline>
              <xm:f>'Scheduled Monument Consents'!C8:V8</xm:f>
              <xm:sqref>AA8</xm:sqref>
            </x14:sparkline>
            <x14:sparkline>
              <xm:f>'Scheduled Monument Consents'!C9:V9</xm:f>
              <xm:sqref>AA9</xm:sqref>
            </x14:sparkline>
            <x14:sparkline>
              <xm:f>'Scheduled Monument Consents'!C10:V10</xm:f>
              <xm:sqref>AA10</xm:sqref>
            </x14:sparkline>
            <x14:sparkline>
              <xm:f>'Scheduled Monument Consents'!C11:V11</xm:f>
              <xm:sqref>AA11</xm:sqref>
            </x14:sparkline>
            <x14:sparkline>
              <xm:f>'Scheduled Monument Consents'!C12:V12</xm:f>
              <xm:sqref>AA12</xm:sqref>
            </x14:sparkline>
            <x14:sparkline>
              <xm:f>'Scheduled Monument Consents'!C13:V13</xm:f>
              <xm:sqref>AA13</xm:sqref>
            </x14:sparkline>
            <x14:sparkline>
              <xm:f>'Scheduled Monument Consents'!C14:V14</xm:f>
              <xm:sqref>AA14</xm:sqref>
            </x14:sparkline>
            <x14:sparkline>
              <xm:f>'Scheduled Monument Consents'!C15:V15</xm:f>
              <xm:sqref>AA15</xm:sqref>
            </x14:sparkline>
            <x14:sparkline>
              <xm:f>'Scheduled Monument Consents'!C16:V16</xm:f>
              <xm:sqref>AA16</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F65A2490FE504BABAADAD1E768C3DA" ma:contentTypeVersion="21" ma:contentTypeDescription="Create a new document." ma:contentTypeScope="" ma:versionID="2166f8ab463f64124548c04f239b814e">
  <xsd:schema xmlns:xsd="http://www.w3.org/2001/XMLSchema" xmlns:xs="http://www.w3.org/2001/XMLSchema" xmlns:p="http://schemas.microsoft.com/office/2006/metadata/properties" xmlns:ns2="91db8494-6549-4339-b087-eca6aa29310d" xmlns:ns3="b70e25c4-07a0-4238-8585-78eb61225093" xmlns:ns4="bb952b06-3268-4e55-b0fe-9eb49669fc08" targetNamespace="http://schemas.microsoft.com/office/2006/metadata/properties" ma:root="true" ma:fieldsID="ee20def24aa10cfc0ad49b4e619c007e" ns2:_="" ns3:_="" ns4:_="">
    <xsd:import namespace="91db8494-6549-4339-b087-eca6aa29310d"/>
    <xsd:import namespace="b70e25c4-07a0-4238-8585-78eb61225093"/>
    <xsd:import namespace="bb952b06-3268-4e55-b0fe-9eb49669f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Example_x0020_9s" minOccurs="0"/>
                <xsd:element ref="ns2:Updatedforyear" minOccurs="0"/>
                <xsd:element ref="ns2:Status" minOccurs="0"/>
                <xsd:element ref="ns2:MediaLengthInSeconds" minOccurs="0"/>
                <xsd:element ref="ns2:lcf76f155ced4ddcb4097134ff3c332f" minOccurs="0"/>
                <xsd:element ref="ns4:TaxCatchAll" minOccurs="0"/>
                <xsd:element ref="ns2: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db8494-6549-4339-b087-eca6aa293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Example_x0020_9s" ma:index="20" nillable="true" ma:displayName="Example 9s" ma:internalName="Example_x0020_9s">
      <xsd:simpleType>
        <xsd:restriction base="dms:Text">
          <xsd:maxLength value="255"/>
        </xsd:restriction>
      </xsd:simpleType>
    </xsd:element>
    <xsd:element name="Updatedforyear" ma:index="21" nillable="true" ma:displayName="Updated for year" ma:format="Dropdown" ma:internalName="Updatedforyear">
      <xsd:simpleType>
        <xsd:restriction base="dms:Text">
          <xsd:maxLength value="4"/>
        </xsd:restriction>
      </xsd:simpleType>
    </xsd:element>
    <xsd:element name="Status" ma:index="22" nillable="true" ma:displayName="Status" ma:format="Dropdown" ma:internalName="Status">
      <xsd:simpleType>
        <xsd:restriction base="dms:Choice">
          <xsd:enumeration value="Requests not sent"/>
          <xsd:enumeration value="Update in progress"/>
          <xsd:enumeration value="Update complete"/>
          <xsd:enumeration value="Checked and ready"/>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FileType" ma:index="27" nillable="true" ma:displayName="File Type" ma:description="Added to organise HAZ closedown material shared with consultants; extend the list of options with file types for other projects." ma:format="Dropdown" ma:internalName="FileType">
      <xsd:simpleType>
        <xsd:restriction base="dms:Choice">
          <xsd:enumeration value="Closedown report"/>
          <xsd:enumeration value="Delivery plan"/>
          <xsd:enumeration value="Buildings and structures"/>
        </xsd:restriction>
      </xsd:simpleType>
    </xsd:element>
  </xsd:schema>
  <xsd:schema xmlns:xsd="http://www.w3.org/2001/XMLSchema" xmlns:xs="http://www.w3.org/2001/XMLSchema" xmlns:dms="http://schemas.microsoft.com/office/2006/documentManagement/types" xmlns:pc="http://schemas.microsoft.com/office/infopath/2007/PartnerControls" targetNamespace="b70e25c4-07a0-4238-8585-78eb612250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952b06-3268-4e55-b0fe-9eb49669fc0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dd259c0-59b3-4f2b-b312-b14ef993ebe9}" ma:internalName="TaxCatchAll" ma:showField="CatchAllData" ma:web="b70e25c4-07a0-4238-8585-78eb612250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91db8494-6549-4339-b087-eca6aa29310d" xsi:nil="true"/>
    <Updatedforyear xmlns="91db8494-6549-4339-b087-eca6aa29310d" xsi:nil="true"/>
    <FileType xmlns="91db8494-6549-4339-b087-eca6aa29310d" xsi:nil="true"/>
    <Example_x0020_9s xmlns="91db8494-6549-4339-b087-eca6aa29310d" xsi:nil="true"/>
    <TaxCatchAll xmlns="bb952b06-3268-4e55-b0fe-9eb49669fc08" xsi:nil="true"/>
    <lcf76f155ced4ddcb4097134ff3c332f xmlns="91db8494-6549-4339-b087-eca6aa29310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6B79E8-2485-43E9-9AEF-C2F00B189C4B}"/>
</file>

<file path=customXml/itemProps2.xml><?xml version="1.0" encoding="utf-8"?>
<ds:datastoreItem xmlns:ds="http://schemas.openxmlformats.org/officeDocument/2006/customXml" ds:itemID="{F958F1FE-B87C-4B54-A344-599F49E553BF}">
  <ds:schemaRefs>
    <ds:schemaRef ds:uri="http://schemas.microsoft.com/sharepoint/v3/contenttype/forms"/>
  </ds:schemaRefs>
</ds:datastoreItem>
</file>

<file path=customXml/itemProps3.xml><?xml version="1.0" encoding="utf-8"?>
<ds:datastoreItem xmlns:ds="http://schemas.openxmlformats.org/officeDocument/2006/customXml" ds:itemID="{AA1B06EF-B9F6-4B73-A632-BAA00CA637CD}">
  <ds:schemaRefs>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fbde76ea-74e1-4b9b-a20f-68846168d7fa"/>
    <ds:schemaRef ds:uri="http://www.w3.org/XML/1998/namespace"/>
    <ds:schemaRef ds:uri="http://schemas.openxmlformats.org/package/2006/metadata/core-properties"/>
    <ds:schemaRef ds:uri="0e7b28c4-9080-41a0-a612-f3b45401b9e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Contents</vt:lpstr>
      <vt:lpstr>Tables</vt:lpstr>
      <vt:lpstr>Planning applications</vt:lpstr>
      <vt:lpstr>Planning applications LA</vt:lpstr>
      <vt:lpstr>Listed building consents</vt:lpstr>
      <vt:lpstr>Listed building consent LA</vt:lpstr>
      <vt:lpstr>Parks and gardens applications</vt:lpstr>
      <vt:lpstr>Parks and gardens applic LA</vt:lpstr>
      <vt:lpstr>Scheduled Monument Consents</vt:lpstr>
      <vt:lpstr>Scheduled Monument Consents LA</vt:lpstr>
      <vt:lpstr>Conservation area consent</vt:lpstr>
      <vt:lpstr>Conservation area consent LA</vt:lpstr>
      <vt:lpstr>Tables!Cover_Range</vt:lpstr>
      <vt:lpstr>Cover_Range</vt:lpstr>
      <vt:lpstr>Credit_Statement</vt:lpstr>
      <vt:lpstr>Tables!Document_Description</vt:lpstr>
      <vt:lpstr>Document_Description</vt:lpstr>
      <vt:lpstr>Tables!Document_Title</vt:lpstr>
      <vt:lpstr>Document_Title</vt:lpstr>
      <vt:lpstr>Tables!Series_Name</vt:lpstr>
      <vt:lpstr>Series_Name</vt:lpstr>
      <vt:lpstr>tbl_Number_of_Listed_Building_Consent_decisions___Demolitions</vt:lpstr>
      <vt:lpstr>'Parks and gardens applic LA'!tbl_Planning_Applications_Affecting_Registered_Parks_and_Gardens</vt:lpstr>
    </vt:vector>
  </TitlesOfParts>
  <Company>Historic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Simon</dc:creator>
  <cp:lastModifiedBy>Wilson, Simon</cp:lastModifiedBy>
  <dcterms:created xsi:type="dcterms:W3CDTF">2022-12-06T16:32:57Z</dcterms:created>
  <dcterms:modified xsi:type="dcterms:W3CDTF">2023-02-28T14:43:25Z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0x0101006AF65A2490FE504BABAADAD1E768C3DA</vt:lpwstr>
  </property>
</Properties>
</file>